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out" sheetId="1" r:id="rId5"/>
    <sheet state="visible" name="Overview" sheetId="2" r:id="rId6"/>
    <sheet state="visible" name="General" sheetId="3" r:id="rId7"/>
    <sheet state="visible" name="Pages" sheetId="4" r:id="rId8"/>
    <sheet state="visible" name="Sources" sheetId="5" r:id="rId9"/>
    <sheet state="visible" name="Posts" sheetId="6" r:id="rId10"/>
    <sheet state="visible" name="Source &amp; Post Selection" sheetId="7" r:id="rId11"/>
    <sheet state="visible" name="Pre-Defined SourcePost Pairs" sheetId="8" r:id="rId12"/>
  </sheets>
  <definedNames>
    <definedName name="SKEWNORMDIST">LAMBDA(x, mean, std, skew, 2 * NORMDIST((x - mean) / std, 0, 1, FALSE) * NORMDIST(skew * (x - mean) / std, 0, 1, True))</definedName>
  </definedNames>
  <calcPr/>
</workbook>
</file>

<file path=xl/sharedStrings.xml><?xml version="1.0" encoding="utf-8"?>
<sst xmlns="http://schemas.openxmlformats.org/spreadsheetml/2006/main" count="1720" uniqueCount="1622">
  <si>
    <t>The Misinformation Game Study Template</t>
  </si>
  <si>
    <t>Status</t>
  </si>
  <si>
    <t>Version</t>
  </si>
  <si>
    <r>
      <rPr>
        <rFont val="Calibri"/>
        <b/>
        <color theme="1"/>
        <sz val="16.0"/>
      </rPr>
      <t xml:space="preserve"> Introduction </t>
    </r>
    <r>
      <rPr>
        <rFont val="Calibri"/>
        <b/>
        <i/>
        <color theme="1"/>
        <sz val="16.0"/>
      </rPr>
      <t>before</t>
    </r>
    <r>
      <rPr>
        <rFont val="Calibri"/>
        <b/>
        <color theme="1"/>
        <sz val="16.0"/>
      </rPr>
      <t xml:space="preserve"> game rules</t>
    </r>
  </si>
  <si>
    <r>
      <rPr>
        <sz val="12.0"/>
      </rPr>
      <t xml:space="preserve">This spreadsheet is a template that can be modified to configure studies to be run using The Misinformation Game. More information about The Misinformation Game can be found at </t>
    </r>
    <r>
      <rPr>
        <color rgb="FF1155CC"/>
        <sz val="12.0"/>
        <u/>
      </rPr>
      <t>https://github.com/TheMisinformationGame/MisinformationGame</t>
    </r>
  </si>
  <si>
    <t>Continue Delay (Seconds)</t>
  </si>
  <si>
    <t>Participants will not be able to continue past this page before this time has elapsed. This can be used to ensure participants spend sufficient time on the page. This delay cannot be negative, but it can be zero.</t>
  </si>
  <si>
    <t>Basic Settings</t>
  </si>
  <si>
    <r>
      <rPr>
        <rFont val="Calibri"/>
        <b/>
        <color theme="1"/>
        <sz val="18.0"/>
      </rPr>
      <t>Welcome to our Example Game!</t>
    </r>
    <r>
      <rPr>
        <rFont val="Calibri"/>
        <color theme="1"/>
      </rPr>
      <t xml:space="preserve">
This is an example </t>
    </r>
    <r>
      <rPr>
        <rFont val="Calibri"/>
        <b/>
        <color rgb="FF4472C4"/>
      </rPr>
      <t>introduction</t>
    </r>
    <r>
      <rPr>
        <rFont val="Calibri"/>
        <color theme="1"/>
      </rPr>
      <t xml:space="preserve"> to be shown to participants before they have been shown the game rules.
Please note that participant data from this example game is stored, however, this data will not be analysed or used for any purpose. If you do not wish for your results in the example game to be stored, please exit the example game now. 
If you found your way here without first reading about The Misinformation Game, you can find out more about the project in
&lt;a href="https://themisinformationgame.github.io"&gt;
    the documentation
&lt;/a&gt;.</t>
    </r>
  </si>
  <si>
    <t>If there are any errors in the spreadsheet, the cell to the left will turn red.</t>
  </si>
  <si>
    <t>Warning: Copy this Spreadsheet</t>
  </si>
  <si>
    <t>If provided, this introduction will be shown to participants before they are shown the game rules.
To enter new lines into this introduction, use Alt + Enter (or Ctrl + Enter on Mac).</t>
  </si>
  <si>
    <r>
      <rPr>
        <rFont val="Calibri"/>
        <i/>
        <color theme="1"/>
        <sz val="12.0"/>
      </rPr>
      <t xml:space="preserve">If you have already made a copy of this spreadsheet, then please ignore this warning.
</t>
    </r>
    <r>
      <rPr>
        <rFont val="Calibri"/>
        <color theme="1"/>
        <sz val="12.0"/>
      </rPr>
      <t xml:space="preserve">This spreadsheet is a template to be built upon to create your own studies. Therefore, you should make a copy of this spreadsheet before you start to edit it. You can make a copy by selecting </t>
    </r>
    <r>
      <rPr>
        <rFont val="Calibri"/>
        <b/>
        <color theme="1"/>
        <sz val="12.0"/>
      </rPr>
      <t>File -&gt; Make a Copy</t>
    </r>
    <r>
      <rPr>
        <rFont val="Calibri"/>
        <color theme="1"/>
        <sz val="12.0"/>
      </rPr>
      <t xml:space="preserve"> from the menu bar at the top-left of Google Sheets.</t>
    </r>
  </si>
  <si>
    <t>Warning: Open this Spreadsheet using Google Sheets only</t>
  </si>
  <si>
    <t>This spreadsheet was designed specifically for use in Google Sheets. If opened in Microsoft Excel, the spreadsheet will not function correctly. Therefore, only Google Sheets should be used to edit this spreadsheet.</t>
  </si>
  <si>
    <t>Warning: Do not move cells within this spreadsheet</t>
  </si>
  <si>
    <t>The Misinformation Game uses the positions of cells within this spreadsheet to find the values that you have entered. Therefore, if you move cells around, the Misinformation Game will not be able to read your configuration properly.
However, you are able to to resize rows and columns in the spreadsheet to give yourself more space.</t>
  </si>
  <si>
    <t>Sheets in this File</t>
  </si>
  <si>
    <t>Overview</t>
  </si>
  <si>
    <t>The Overview sheet provides a summary of the settings that have been entered. It also allows you to easily identify if there are any errors in the spreadsheet.</t>
  </si>
  <si>
    <t>Opened in Google Sheets</t>
  </si>
  <si>
    <t xml:space="preserve"> Game Rules</t>
  </si>
  <si>
    <t>General</t>
  </si>
  <si>
    <t>The General sheet allows you to edit the general settings of the study including its name, description, and length.</t>
  </si>
  <si>
    <t>Rules Placeholders</t>
  </si>
  <si>
    <t>Pages</t>
  </si>
  <si>
    <t>The Pages sheet allows you to edit the content of the introduction, game rules, and debriefing pages that are shown to participants.</t>
  </si>
  <si>
    <t>Sources</t>
  </si>
  <si>
    <t>The Sources sheet allows you to enter the sources that participants may be shown in the study.</t>
  </si>
  <si>
    <t>Posts</t>
  </si>
  <si>
    <t>The Posts sheet allows you to enter the posts that may be shown in the study.</t>
  </si>
  <si>
    <t>Source &amp; Post Selection</t>
  </si>
  <si>
    <t>The Source &amp; Post Selection sheet allows you to control the method that will be used to select sources and posts to show to participants.</t>
  </si>
  <si>
    <t>Pre-Defined Source/Post Pairs</t>
  </si>
  <si>
    <t>The Pre-Defined Source &amp; Post Order sheet allows you to specify the exact set source/post pairs to be shown to participants in the study. This sheet is only applicable if the Source &amp; Post Selection method is set to Pre-Defined.</t>
  </si>
  <si>
    <t>Text placeholders can be included in the rules page to include elements such as the reaction icons, an example comment entry box, or an example Your Progress box. Wherever you type the placeholder in the rules page, it will be replaced by the corresponding element.</t>
  </si>
  <si>
    <t>Legend for Cells</t>
  </si>
  <si>
    <t>This spreadsheet does not work correctly in Microsoft Excel. It should only be opened in Google Sheets.</t>
  </si>
  <si>
    <t>Input Cells</t>
  </si>
  <si>
    <r>
      <rPr>
        <rFont val="Calibri, Arial"/>
        <b/>
        <color theme="1"/>
        <sz val="18.0"/>
      </rPr>
      <t>How to Participate</t>
    </r>
    <r>
      <rPr>
        <rFont val="Calibri, Arial"/>
        <color theme="1"/>
        <sz val="11.0"/>
      </rPr>
      <t xml:space="preserve">
You will be shown a series of posts, which you are encouraged to interact with.
When you are shown a post, you may choose one of the following reactions:
{{ENABLED-POST-REACTIONS}}
{{LIKE}} The </t>
    </r>
    <r>
      <rPr>
        <rFont val="Calibri, Arial"/>
        <b/>
        <i/>
        <color theme="1"/>
        <sz val="11.0"/>
      </rPr>
      <t>like</t>
    </r>
    <r>
      <rPr>
        <rFont val="Calibri, Arial"/>
        <color theme="1"/>
        <sz val="11.0"/>
      </rPr>
      <t xml:space="preserve"> button will indicate to others that you like the content of the post.
{{DISLIKE}} The </t>
    </r>
    <r>
      <rPr>
        <rFont val="Calibri, Arial"/>
        <b/>
        <i/>
        <color theme="1"/>
        <sz val="11.0"/>
      </rPr>
      <t>dislike</t>
    </r>
    <r>
      <rPr>
        <rFont val="Calibri, Arial"/>
        <color theme="1"/>
        <sz val="11.0"/>
      </rPr>
      <t xml:space="preserve"> button will indicate to others that you dislike the content of the post.
{{SHARE}} The </t>
    </r>
    <r>
      <rPr>
        <rFont val="Calibri, Arial"/>
        <b/>
        <i/>
        <color theme="1"/>
        <sz val="11.0"/>
      </rPr>
      <t>share</t>
    </r>
    <r>
      <rPr>
        <rFont val="Calibri, Arial"/>
        <color theme="1"/>
        <sz val="11.0"/>
      </rPr>
      <t xml:space="preserve"> button will show this post to your followers.
{{FLAG}} The </t>
    </r>
    <r>
      <rPr>
        <rFont val="Calibri, Arial"/>
        <b/>
        <i/>
        <color theme="1"/>
        <sz val="11.0"/>
      </rPr>
      <t>flag</t>
    </r>
    <r>
      <rPr>
        <rFont val="Calibri, Arial"/>
        <color theme="1"/>
        <sz val="11.0"/>
      </rPr>
      <t xml:space="preserve"> button will report this post as harmful or misleading.
The </t>
    </r>
    <r>
      <rPr>
        <rFont val="Calibri, Arial"/>
        <b/>
        <i/>
        <color theme="1"/>
        <sz val="11.0"/>
      </rPr>
      <t>skip post</t>
    </r>
    <r>
      <rPr>
        <rFont val="Calibri, Arial"/>
        <color theme="1"/>
        <sz val="11.0"/>
      </rPr>
      <t xml:space="preserve"> button will indicate that you do not wish to interact with this post.
If there are any comments beneath the post, you may also choose one of the following reactions for each comment:
{{ENABLED-COMMENT-REACTIONS}}
{{LIKE}} The </t>
    </r>
    <r>
      <rPr>
        <rFont val="Calibri, Arial"/>
        <b/>
        <i/>
        <color theme="1"/>
        <sz val="11.0"/>
      </rPr>
      <t>like</t>
    </r>
    <r>
      <rPr>
        <rFont val="Calibri, Arial"/>
        <color theme="1"/>
        <sz val="11.0"/>
      </rPr>
      <t xml:space="preserve"> button will indicate to others that you like the content of the comment.
{{DISLIKE}} The </t>
    </r>
    <r>
      <rPr>
        <rFont val="Calibri, Arial"/>
        <b/>
        <i/>
        <color theme="1"/>
        <sz val="11.0"/>
      </rPr>
      <t>dislike</t>
    </r>
    <r>
      <rPr>
        <rFont val="Calibri, Arial"/>
        <color theme="1"/>
        <sz val="11.0"/>
      </rPr>
      <t xml:space="preserve"> button will indicate to others that you dislike the content of the comment.
You may also write your own comments by typing your comment in the comment entry box below the post and clicking the </t>
    </r>
    <r>
      <rPr>
        <rFont val="Calibri, Arial"/>
        <b/>
        <i/>
        <color theme="1"/>
        <sz val="11.0"/>
      </rPr>
      <t>submit comment</t>
    </r>
    <r>
      <rPr>
        <rFont val="Calibri, Arial"/>
        <color theme="1"/>
        <sz val="11.0"/>
      </rPr>
      <t xml:space="preserve"> button.
{{COMMENT-ENTRY-EXAMPLE}}
To move on to the next post, you can press the </t>
    </r>
    <r>
      <rPr>
        <rFont val="Calibri, Arial"/>
        <b/>
        <i/>
        <color theme="1"/>
        <sz val="11.0"/>
      </rPr>
      <t>continue to next post</t>
    </r>
    <r>
      <rPr>
        <rFont val="Calibri, Arial"/>
        <color theme="1"/>
        <sz val="11.0"/>
      </rPr>
      <t xml:space="preserve"> button underneath </t>
    </r>
    <r>
      <rPr>
        <rFont val="Calibri, Arial"/>
        <b/>
        <color theme="1"/>
        <sz val="11.0"/>
      </rPr>
      <t>Your Progress</t>
    </r>
    <r>
      <rPr>
        <rFont val="Calibri, Arial"/>
        <color theme="1"/>
        <sz val="11.0"/>
      </rPr>
      <t xml:space="preserve">. Your follower count and credibility rating are also shown under </t>
    </r>
    <r>
      <rPr>
        <rFont val="Calibri, Arial"/>
        <b/>
        <color theme="1"/>
        <sz val="11.0"/>
      </rPr>
      <t>Your Progress</t>
    </r>
    <r>
      <rPr>
        <rFont val="Calibri, Arial"/>
        <color theme="1"/>
        <sz val="11.0"/>
      </rPr>
      <t xml:space="preserve">,
{{YOUR-PROGRESS-EXAMPLE}}
Your </t>
    </r>
    <r>
      <rPr>
        <rFont val="Calibri, Arial"/>
        <b/>
        <color theme="1"/>
        <sz val="11.0"/>
      </rPr>
      <t>follower count</t>
    </r>
    <r>
      <rPr>
        <rFont val="Calibri, Arial"/>
        <color theme="1"/>
        <sz val="11.0"/>
      </rPr>
      <t xml:space="preserve"> is the number of other users following you on this network.
Your </t>
    </r>
    <r>
      <rPr>
        <rFont val="Calibri, Arial"/>
        <b/>
        <color theme="1"/>
        <sz val="11.0"/>
      </rPr>
      <t>credibility rating</t>
    </r>
    <r>
      <rPr>
        <rFont val="Calibri, Arial"/>
        <color theme="1"/>
        <sz val="11.0"/>
      </rPr>
      <t xml:space="preserve"> indicates how credible you are perceived to be on a scale from 0 to 100. Credibility ratings will also be colour coded from </t>
    </r>
    <r>
      <rPr>
        <rFont val="Calibri, Arial"/>
        <b/>
        <color rgb="FF961818"/>
        <sz val="11.0"/>
      </rPr>
      <t>dark red</t>
    </r>
    <r>
      <rPr>
        <rFont val="Calibri, Arial"/>
        <color theme="1"/>
        <sz val="11.0"/>
      </rPr>
      <t xml:space="preserve"> for the 0-10 range to </t>
    </r>
    <r>
      <rPr>
        <rFont val="Calibri, Arial"/>
        <b/>
        <color rgb="FF0037C3"/>
        <sz val="11.0"/>
      </rPr>
      <t>dark blue</t>
    </r>
    <r>
      <rPr>
        <rFont val="Calibri, Arial"/>
        <color theme="1"/>
        <sz val="11.0"/>
      </rPr>
      <t xml:space="preserve"> for the 90-100 range.
You will start with 0 followers and a credibility rating of 50. As you interact with posts, these values may change based upon your interactions.</t>
    </r>
  </si>
  <si>
    <t>Name</t>
  </si>
  <si>
    <t>Example Study (Single Post Mode)</t>
  </si>
  <si>
    <t xml:space="preserve"> Placeholder</t>
  </si>
  <si>
    <t>The name that is used for the browser tab title for participants in this study. This name is also used to identify the study in your admin dashboard.</t>
  </si>
  <si>
    <t xml:space="preserve"> Description</t>
  </si>
  <si>
    <t>{{LIKE}}</t>
  </si>
  <si>
    <t>The Like reaction icon.</t>
  </si>
  <si>
    <t>{{DISLIKE}}</t>
  </si>
  <si>
    <t>General Settings</t>
  </si>
  <si>
    <t>The Dislike reaction icon.</t>
  </si>
  <si>
    <t>Description</t>
  </si>
  <si>
    <t>{{SHARE}}</t>
  </si>
  <si>
    <t>The Share reaction icon.</t>
  </si>
  <si>
    <t>This study contains example sources and posts that are shown in single post mode.</t>
  </si>
  <si>
    <t>{{FLAG}}</t>
  </si>
  <si>
    <t>The Flag reaction icon.</t>
  </si>
  <si>
    <t>{{ENABLED-POST-REACTIONS}}</t>
  </si>
  <si>
    <t>All of the available reactions for posts displayed in a line, including Skip Post.</t>
  </si>
  <si>
    <t>The description is used to include information about the study in your admin dashboard. This description is not shown to participants.</t>
  </si>
  <si>
    <t>{{ENABLED-COMMENT-REACTIONS}}</t>
  </si>
  <si>
    <t>All of the available reactions for comments displayed in a line.</t>
  </si>
  <si>
    <t>Prompt</t>
  </si>
  <si>
    <t>We hope you enjoy the example study!</t>
  </si>
  <si>
    <t>Cells in green are able to be edited to configure your study.</t>
  </si>
  <si>
    <t>{{COMMENT-ENTRY-EXAMPLE}}</t>
  </si>
  <si>
    <t>An example comment entry box for users submitting their own comments.</t>
  </si>
  <si>
    <t>{{YOUR-PROGRESS-EXAMPLE}}</t>
  </si>
  <si>
    <t>The prompt to be shown to participants. This prompt is shown after the instructions page(s), before they are shown their first post.</t>
  </si>
  <si>
    <t>An example Your Progress box with placeholder values.</t>
  </si>
  <si>
    <t>If provided, this rules page will be shown to participants after they are shown the introduction.
To enter new lines into this introduction, use Alt + Enter (or Ctrl + Enter on Mac).</t>
  </si>
  <si>
    <t>Generated Cells</t>
  </si>
  <si>
    <t>Cells in yellow/gold are generated from the settings that you have entered. These cells should not be edited.</t>
  </si>
  <si>
    <r>
      <rPr>
        <rFont val="Calibri"/>
        <b/>
        <color theme="1"/>
        <sz val="16.0"/>
      </rPr>
      <t xml:space="preserve"> Introduction </t>
    </r>
    <r>
      <rPr>
        <rFont val="Calibri"/>
        <b/>
        <i/>
        <color theme="1"/>
        <sz val="16.0"/>
      </rPr>
      <t>after</t>
    </r>
    <r>
      <rPr>
        <rFont val="Calibri"/>
        <b/>
        <color theme="1"/>
        <sz val="16.0"/>
      </rPr>
      <t xml:space="preserve"> game rules</t>
    </r>
  </si>
  <si>
    <t>Help Cells</t>
  </si>
  <si>
    <t>Cells in blue are help cells that provide information about how to use this spreadsheet.</t>
  </si>
  <si>
    <r>
      <rPr>
        <rFont val="Calibri"/>
        <b/>
        <color theme="1"/>
        <sz val="18.0"/>
      </rPr>
      <t>Now that you know the rules,</t>
    </r>
    <r>
      <rPr>
        <rFont val="Calibri"/>
        <color theme="1"/>
      </rPr>
      <t xml:space="preserve">
This is an example introduction to be shown to participants after they have been shown the game rules.
</t>
    </r>
  </si>
  <si>
    <t>Valid</t>
  </si>
  <si>
    <t>Length of Game</t>
  </si>
  <si>
    <t>If provided, this introduction will be shown to participants after they are shown the game rules.
To enter new lines into this introduction, use Alt + Enter (or Ctrl + Enter on Mac).</t>
  </si>
  <si>
    <t>Unused</t>
  </si>
  <si>
    <t>Errored</t>
  </si>
  <si>
    <t xml:space="preserve"> Debriefing</t>
  </si>
  <si>
    <t>Debriefing Placeholders</t>
  </si>
  <si>
    <t>Status cells like the ones to the left are used to give feedback about input cells. If a value is incorrect or missing, then the associated status cell that will update to reflect the error.</t>
  </si>
  <si>
    <r>
      <rPr>
        <rFont val="Calibri"/>
        <b/>
        <color theme="1"/>
        <sz val="18.0"/>
      </rPr>
      <t>Thank you for checking out the example game!</t>
    </r>
    <r>
      <rPr>
        <rFont val="Calibri"/>
        <color theme="1"/>
      </rPr>
      <t xml:space="preserve">
This is the debriefing page for this test study. 
The completion code below is automatically generated and saved together with the results. You may ask users to input this code into another platform such as Mechanical Turk or Qualtrics, to confirm that they completed the study.
{{COMPLETION-CODE}}
You may read more about The Misinformation Game in
&lt;a href="https://themisinformationgame.github.io"&gt;
    the documentation website
&lt;/a&gt;, or access its source code on
&lt;a href="https://github.com/TheMisinformationGame/MisinformationGame"&gt;
    GitHub
&lt;/a&gt;. </t>
    </r>
  </si>
  <si>
    <t>Currently, the only text placeholder for the debriefing page is the completion code widget. You can include the completion code widget anywhere in the debrief page by typing its placeholder (see below) anywhere in the page content.</t>
  </si>
  <si>
    <t>Disabled or Internal Cells</t>
  </si>
  <si>
    <t>{{COMPLETION-CODE}}</t>
  </si>
  <si>
    <t>The exact number of posts shown in the study. Studies must have at least 1 post.</t>
  </si>
  <si>
    <t>The completion code copy widget. Allows users to view and copy their completion code.</t>
  </si>
  <si>
    <t>{{COMPLETION-CODE-WITH-CONFIRMATION}}</t>
  </si>
  <si>
    <t>The completion code reveal widget. Allows users to view and copy their completion code after they have confirmed that they have read the debriefing.</t>
  </si>
  <si>
    <t>Cells in gray are disabled input cells, or are cells that are used internally by this spreadsheet to generate data for graphs. These cells should not be edited.</t>
  </si>
  <si>
    <t>This debriefing will be shown to participants after they have completed the game. If a completion code is generated, it will be displayed here.
To enter new lines into the debriefing, use Alt + Enter (or Ctrl + Enter on Mac).</t>
  </si>
  <si>
    <t>Require Reactions</t>
  </si>
  <si>
    <t>Yes</t>
  </si>
  <si>
    <r>
      <rPr>
        <rFont val="Calibri"/>
        <i/>
        <color theme="1"/>
        <sz val="11.0"/>
      </rPr>
      <t>Whether participants are required to react to every post. Participants will still be able to skip posts, but to do so they will have to explicitly select "Skip Post" as their reaction (if it is enabled). This option is not available when posts are displayed in a feed.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</si>
  <si>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Page Progression</t>
  </si>
  <si>
    <t>Enable User Comments</t>
  </si>
  <si>
    <t>Optional</t>
  </si>
  <si>
    <r>
      <rPr>
        <rFont val="Calibri"/>
        <i/>
        <color theme="1"/>
        <sz val="11.0"/>
      </rPr>
      <t>Whether participants are required to comment on posts ("</t>
    </r>
    <r>
      <rPr>
        <rFont val="Calibri"/>
        <b/>
        <i/>
        <color theme="1"/>
        <sz val="11.0"/>
      </rPr>
      <t>Required</t>
    </r>
    <r>
      <rPr>
        <rFont val="Calibri"/>
        <i/>
        <color theme="1"/>
        <sz val="11.0"/>
      </rPr>
      <t>"), can comment on posts ("</t>
    </r>
    <r>
      <rPr>
        <rFont val="Calibri"/>
        <b/>
        <i/>
        <color theme="1"/>
        <sz val="11.0"/>
      </rPr>
      <t>Optional</t>
    </r>
    <r>
      <rPr>
        <rFont val="Calibri"/>
        <i/>
        <color theme="1"/>
        <sz val="11.0"/>
      </rPr>
      <t>"), or if commenting is disabled entirely ("</t>
    </r>
    <r>
      <rPr>
        <rFont val="Calibri"/>
        <b/>
        <i/>
        <color theme="1"/>
        <sz val="11.0"/>
      </rPr>
      <t>Disabled</t>
    </r>
    <r>
      <rPr>
        <rFont val="Calibri"/>
        <i/>
        <color theme="1"/>
        <sz val="11.0"/>
      </rPr>
      <t>"). Comments cannot be required when the user posts are displayed in a feed. You should write either "</t>
    </r>
    <r>
      <rPr>
        <rFont val="Calibri"/>
        <b/>
        <i/>
        <color theme="1"/>
        <sz val="11.0"/>
      </rPr>
      <t>Required</t>
    </r>
    <r>
      <rPr>
        <rFont val="Calibri"/>
        <i/>
        <color theme="1"/>
        <sz val="11.0"/>
      </rPr>
      <t>", "</t>
    </r>
    <r>
      <rPr>
        <rFont val="Calibri"/>
        <b/>
        <i/>
        <color theme="1"/>
        <sz val="11.0"/>
      </rPr>
      <t>Optional</t>
    </r>
    <r>
      <rPr>
        <rFont val="Calibri"/>
        <i/>
        <color theme="1"/>
        <sz val="11.0"/>
      </rPr>
      <t>", or "</t>
    </r>
    <r>
      <rPr>
        <rFont val="Calibri"/>
        <b/>
        <i/>
        <color theme="1"/>
        <sz val="11.0"/>
      </rPr>
      <t>Disabled</t>
    </r>
    <r>
      <rPr>
        <rFont val="Calibri"/>
        <i/>
        <color theme="1"/>
        <sz val="11.0"/>
      </rPr>
      <t>" in the cell to the left.</t>
    </r>
  </si>
  <si>
    <t>Require Participant Identification</t>
  </si>
  <si>
    <t>No</t>
  </si>
  <si>
    <r>
      <rPr>
        <rFont val="Calibri"/>
        <i/>
        <color theme="1"/>
        <sz val="11.0"/>
      </rPr>
      <t>Whether participants are required to enter a participant ID before they can participate in the study.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</si>
  <si>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User Interface Settings</t>
  </si>
  <si>
    <t>Source &amp; Post Selection Method</t>
  </si>
  <si>
    <t>Summary</t>
  </si>
  <si>
    <t>Display Posts in a Feed</t>
  </si>
  <si>
    <r>
      <rPr>
        <rFont val="Calibri"/>
        <i/>
        <color theme="1"/>
        <sz val="11.0"/>
      </rPr>
      <t>Whether to display the posts to participants in a feed, instead of one at a time. You should write either</t>
    </r>
    <r>
      <rPr>
        <rFont val="Calibri"/>
        <b/>
        <i/>
        <color theme="1"/>
        <sz val="11.0"/>
      </rPr>
      <t xml:space="preserve"> "Yes"</t>
    </r>
    <r>
      <rPr>
        <rFont val="Calibri"/>
        <i/>
        <color theme="1"/>
        <sz val="11.0"/>
      </rPr>
      <t xml:space="preserve"> or </t>
    </r>
    <r>
      <rPr>
        <rFont val="Calibri"/>
        <b/>
        <i/>
        <color theme="1"/>
        <sz val="11.0"/>
      </rPr>
      <t>"No"</t>
    </r>
    <r>
      <rPr>
        <rFont val="Calibri"/>
        <i/>
        <color theme="1"/>
        <sz val="11.0"/>
      </rPr>
      <t xml:space="preserve"> in the cell to the left.</t>
    </r>
  </si>
  <si>
    <t>Display Followers</t>
  </si>
  <si>
    <r>
      <rPr>
        <rFont val="Calibri"/>
        <i/>
        <color theme="1"/>
        <sz val="11.0"/>
      </rPr>
      <t>Whether follower counts are shown to participants. The followers of sources and participants will still be simulated.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</si>
  <si>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Display Credibility</t>
  </si>
  <si>
    <r>
      <rPr>
        <rFont val="Calibri"/>
        <i/>
        <color theme="1"/>
        <sz val="11.0"/>
      </rPr>
      <t>Whether credibility ratings are shown to participants. The credibility of sources and participants will still be simulated.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</si>
  <si>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Number of Sources</t>
  </si>
  <si>
    <t>Display Progress</t>
  </si>
  <si>
    <r>
      <rPr>
        <rFont val="Calibri"/>
        <i/>
        <color theme="1"/>
        <sz val="11.0"/>
      </rPr>
      <t>Whether to show participants their progress as a percentage (e.g. "55%").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</si>
  <si>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Display Number
of Reactions</t>
  </si>
  <si>
    <r>
      <rPr>
        <rFont val="Calibri"/>
        <i/>
        <color theme="1"/>
        <sz val="11.0"/>
      </rPr>
      <t>Whether to show the ostensible number of prior reactions to posts and comments adjacent to the reaction buttons.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</si>
  <si>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Number of Posts</t>
  </si>
  <si>
    <t>Allow Multiple Reactions at Once</t>
  </si>
  <si>
    <r>
      <rPr>
        <rFont val="Calibri"/>
        <i/>
        <color theme="1"/>
        <sz val="11.0"/>
      </rPr>
      <t xml:space="preserve">Whether participants may select multiple reactions to a post or comment. For example, a user may choose to like and share a post if this is enabled. You should write either </t>
    </r>
    <r>
      <rPr>
        <rFont val="Calibri"/>
        <b/>
        <i/>
        <color theme="1"/>
        <sz val="11.0"/>
      </rPr>
      <t>"Yes"</t>
    </r>
    <r>
      <rPr>
        <rFont val="Calibri"/>
        <i/>
        <color theme="1"/>
        <sz val="11.0"/>
      </rPr>
      <t xml:space="preserve"> or </t>
    </r>
    <r>
      <rPr>
        <rFont val="Calibri"/>
        <b/>
        <i/>
        <color theme="1"/>
        <sz val="11.0"/>
      </rPr>
      <t>"No"</t>
    </r>
    <r>
      <rPr>
        <rFont val="Calibri"/>
        <i/>
        <color theme="1"/>
        <sz val="11.0"/>
      </rPr>
      <t xml:space="preserve"> in the cell to the left.</t>
    </r>
  </si>
  <si>
    <t>Post Likes
Enabled</t>
  </si>
  <si>
    <r>
      <rPr>
        <rFont val="Calibri"/>
        <i/>
        <color theme="1"/>
        <sz val="11.0"/>
      </rPr>
      <t>Whether to allow participants to like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</si>
  <si>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Number of True Posts</t>
  </si>
  <si>
    <t>Post Dislikes
Enabled</t>
  </si>
  <si>
    <r>
      <rPr>
        <rFont val="Calibri"/>
        <i/>
        <color theme="1"/>
        <sz val="11.0"/>
      </rPr>
      <t>Whether to allow participants to dislike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</si>
  <si>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Post Shares
Enabled</t>
  </si>
  <si>
    <r>
      <rPr>
        <rFont val="Calibri"/>
        <i/>
        <color theme="1"/>
        <sz val="11.0"/>
      </rPr>
      <t>Whether to allow participants to share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</si>
  <si>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Number of False Posts</t>
  </si>
  <si>
    <t>Post Flags
Enabled</t>
  </si>
  <si>
    <r>
      <rPr>
        <rFont val="Calibri"/>
        <i/>
        <color theme="1"/>
        <sz val="11.0"/>
      </rPr>
      <t>Whether to allow participants to flag posts.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</si>
  <si>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Post Skip
Enabled</t>
  </si>
  <si>
    <r>
      <rPr>
        <rFont val="Calibri"/>
        <i/>
        <color theme="1"/>
        <sz val="11.0"/>
      </rPr>
      <t>Whether to allow participants to select an option to skip reacting to a post. This option is only available when post reactions are required.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</si>
  <si>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Comment Likes
Enabled</t>
  </si>
  <si>
    <r>
      <rPr>
        <rFont val="Calibri"/>
        <i/>
        <color theme="1"/>
        <sz val="11.0"/>
      </rPr>
      <t>Whether to allow participants to like comments.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</si>
  <si>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Comment Dislikes
Enabled</t>
  </si>
  <si>
    <r>
      <rPr>
        <rFont val="Calibri"/>
        <i/>
        <color theme="1"/>
        <sz val="11.0"/>
      </rPr>
      <t>Whether to allow participants to dislike comments.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</si>
  <si>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Hide Comments by Default</t>
  </si>
  <si>
    <r>
      <rPr>
        <rFont val="Calibri"/>
        <i/>
        <color theme="1"/>
        <sz val="11.0"/>
      </rPr>
      <t>Whether comments are hidden or shown to participants by defualt.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</si>
  <si>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Advanced Settings</t>
  </si>
  <si>
    <t>Minimum Comment Length</t>
  </si>
  <si>
    <t>The minimum number of characters required for comments. The minimum length of comments must be at least 1 character.</t>
  </si>
  <si>
    <t>Prompt Continue Delay (Seconds)</t>
  </si>
  <si>
    <t>The length of time participants are not able to continue past the prompt page to start the game. This delay cannot be negative, but it can be zero.</t>
  </si>
  <si>
    <t>Next Post Delay (Seconds)</t>
  </si>
  <si>
    <t>The length of time after the current post is shown that participants cannot continue to the next post. This option is not available when posts are displayed in a feed. This delay cannot be negative, but it can be zero.</t>
  </si>
  <si>
    <t>Generate Completion Code</t>
  </si>
  <si>
    <r>
      <rPr>
        <rFont val="Calibri"/>
        <i/>
        <color theme="1"/>
        <sz val="11.0"/>
      </rPr>
      <t>Whether a completion code is generated for participants. If present, this code will be displayed on the debrief page.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</si>
  <si>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Completion Code Digits</t>
  </si>
  <si>
    <t>The number of digits generated for the completion code (e.g. If this value is 4, then completion codes from 1000 to 9999 will be generated). The number of digits in completion codes must be at least 1.</t>
  </si>
  <si>
    <t>Generate Random Default Avatars</t>
  </si>
  <si>
    <r>
      <rPr>
        <rFont val="Calibri"/>
        <i/>
        <color theme="1"/>
        <sz val="11.0"/>
      </rPr>
      <t>If set to "</t>
    </r>
    <r>
      <rPr>
        <rFont val="Calibri"/>
        <b/>
        <i/>
        <color theme="1"/>
        <sz val="11.0"/>
      </rPr>
      <t>Yes</t>
    </r>
    <r>
      <rPr>
        <rFont val="Calibri"/>
        <i/>
        <color theme="1"/>
        <sz val="11.0"/>
      </rPr>
      <t>", default source avatars will have a randomly generated background colour. If set to "</t>
    </r>
    <r>
      <rPr>
        <rFont val="Calibri"/>
        <b/>
        <i/>
        <color theme="1"/>
        <sz val="11.0"/>
      </rPr>
      <t>No</t>
    </r>
    <r>
      <rPr>
        <rFont val="Calibri"/>
        <i/>
        <color theme="1"/>
        <sz val="11.0"/>
      </rPr>
      <t xml:space="preserve">", the default source avatars will have a white background. This setting does nothing if sources are given avatar images. You should write either </t>
    </r>
    <r>
      <rPr>
        <rFont val="Calibri"/>
        <b/>
        <i/>
        <color theme="1"/>
        <sz val="11.0"/>
      </rPr>
      <t>"Yes"</t>
    </r>
    <r>
      <rPr>
        <rFont val="Calibri"/>
        <i/>
        <color theme="1"/>
        <sz val="11.0"/>
      </rPr>
      <t xml:space="preserve"> or </t>
    </r>
    <r>
      <rPr>
        <rFont val="Calibri"/>
        <b/>
        <i/>
        <color theme="1"/>
        <sz val="11.0"/>
      </rPr>
      <t>"No"</t>
    </r>
    <r>
      <rPr>
        <rFont val="Calibri"/>
        <i/>
        <color theme="1"/>
        <sz val="11.0"/>
      </rPr>
      <t xml:space="preserve"> in the cell to the left.</t>
    </r>
  </si>
  <si>
    <t>Open Links in Pop-up</t>
  </si>
  <si>
    <r>
      <rPr>
        <rFont val="Calibri"/>
        <i/>
        <color theme="1"/>
        <sz val="11.0"/>
      </rPr>
      <t>If links are included in either posts or comments, whether they should be opened in modal (yes) or not. You should write either "</t>
    </r>
    <r>
      <rPr>
        <rFont val="Calibri"/>
        <b/>
        <i/>
        <color theme="1"/>
        <sz val="11.0"/>
      </rPr>
      <t>Yes</t>
    </r>
    <r>
      <rPr>
        <rFont val="Calibri"/>
        <i/>
        <color theme="1"/>
        <sz val="11.0"/>
      </rPr>
      <t>" or "</t>
    </r>
    <r>
      <rPr>
        <rFont val="Calibri"/>
        <b/>
        <i/>
        <color theme="1"/>
        <sz val="11.0"/>
      </rPr>
      <t>No</t>
    </r>
    <r>
      <rPr>
        <rFont val="Calibri"/>
        <i/>
        <color theme="1"/>
        <sz val="11.0"/>
      </rPr>
      <t>" in the cell to the left.</t>
    </r>
  </si>
  <si>
    <t>Column</t>
  </si>
  <si>
    <t>Credibility</t>
  </si>
  <si>
    <t>Help</t>
  </si>
  <si>
    <r>
      <rPr>
        <rFont val="Calibri"/>
        <i/>
        <color theme="1"/>
        <sz val="11.0"/>
      </rPr>
      <t xml:space="preserve">This must be set to one of the selection options under </t>
    </r>
    <r>
      <rPr>
        <rFont val="Calibri"/>
        <b/>
        <i/>
        <color theme="1"/>
        <sz val="11.0"/>
      </rPr>
      <t>Selection Methods</t>
    </r>
    <r>
      <rPr>
        <rFont val="Calibri"/>
        <i/>
        <color theme="1"/>
        <sz val="11.0"/>
      </rPr>
      <t xml:space="preserve"> below (e.g. to change the selection method to "</t>
    </r>
    <r>
      <rPr>
        <rFont val="Calibri"/>
        <b/>
        <i/>
        <color theme="1"/>
        <sz val="11.0"/>
      </rPr>
      <t>Credibility</t>
    </r>
    <r>
      <rPr>
        <rFont val="Calibri"/>
        <i/>
        <color theme="1"/>
        <sz val="11.0"/>
      </rPr>
      <t>", type "</t>
    </r>
    <r>
      <rPr>
        <rFont val="Calibri"/>
        <b/>
        <i/>
        <color theme="1"/>
        <sz val="11.0"/>
      </rPr>
      <t>Credibility</t>
    </r>
    <r>
      <rPr>
        <rFont val="Calibri"/>
        <i/>
        <color theme="1"/>
        <sz val="11.0"/>
      </rPr>
      <t xml:space="preserve">" into the cell to the left). The chosen method will then be highlighted in green below.
</t>
    </r>
    <r>
      <rPr>
        <rFont val="Calibri"/>
        <b/>
        <i/>
        <color theme="1"/>
        <sz val="11.0"/>
      </rPr>
      <t>Note:</t>
    </r>
    <r>
      <rPr>
        <rFont val="Calibri"/>
        <i/>
        <color theme="1"/>
        <sz val="11.0"/>
      </rPr>
      <t xml:space="preserve"> You must match the case and spelling displayed below (i.e., inputting "</t>
    </r>
    <r>
      <rPr>
        <rFont val="Calibri"/>
        <b/>
        <i/>
        <color theme="1"/>
        <sz val="11.0"/>
      </rPr>
      <t>credibility</t>
    </r>
    <r>
      <rPr>
        <rFont val="Calibri"/>
        <i/>
        <color theme="1"/>
        <sz val="11.0"/>
      </rPr>
      <t>" will create an error when uploading the spreadsheet).</t>
    </r>
  </si>
  <si>
    <t>Preview Source</t>
  </si>
  <si>
    <t>S2</t>
  </si>
  <si>
    <r>
      <rPr>
        <rFont val="Calibri"/>
        <i/>
        <color theme="1"/>
        <sz val="11.0"/>
      </rPr>
      <t xml:space="preserve">Set this to a source's ID (e.g. </t>
    </r>
    <r>
      <rPr>
        <rFont val="Calibri"/>
        <b/>
        <i/>
        <color theme="1"/>
        <sz val="11.0"/>
      </rPr>
      <t>S1</t>
    </r>
    <r>
      <rPr>
        <rFont val="Calibri"/>
        <i/>
        <color theme="1"/>
        <sz val="11.0"/>
      </rPr>
      <t>) to preview their configuration.</t>
    </r>
  </si>
  <si>
    <t>Selection Methods</t>
  </si>
  <si>
    <t>Number of Pairs</t>
  </si>
  <si>
    <t>Used for disabling this except when pre-defined method is used.</t>
  </si>
  <si>
    <t>These values are used for the preview to the left.</t>
  </si>
  <si>
    <t>Source ID</t>
  </si>
  <si>
    <r>
      <rPr>
        <rFont val="Calibri"/>
        <i/>
        <color theme="1"/>
        <sz val="11.0"/>
      </rPr>
      <t xml:space="preserve">The ID of the source to use for the post (e.g. </t>
    </r>
    <r>
      <rPr>
        <rFont val="Calibri"/>
        <b/>
        <i/>
        <color theme="1"/>
        <sz val="11.0"/>
      </rPr>
      <t>S1</t>
    </r>
    <r>
      <rPr>
        <rFont val="Calibri"/>
        <i/>
        <color theme="1"/>
        <sz val="11.0"/>
      </rPr>
      <t>). These IDs can be found in the "Sources" sheet.</t>
    </r>
  </si>
  <si>
    <t>Overall-Ratio</t>
  </si>
  <si>
    <t>Sources will be selected randomly, and the associated post will be chosen to match the overall ratio of true:false posts  required in your study. If you select this method, you must define your ratio of true and false posts in the "Overall-Ratio" settings below.</t>
  </si>
  <si>
    <t>Post ID</t>
  </si>
  <si>
    <r>
      <rPr>
        <rFont val="Calibri"/>
        <i/>
        <color theme="1"/>
        <sz val="11.0"/>
      </rPr>
      <t xml:space="preserve">The ID of the post to display (e.g. </t>
    </r>
    <r>
      <rPr>
        <rFont val="Calibri"/>
        <b/>
        <i/>
        <color theme="1"/>
        <sz val="11.0"/>
      </rPr>
      <t>P1</t>
    </r>
    <r>
      <rPr>
        <rFont val="Calibri"/>
        <i/>
        <color theme="1"/>
        <sz val="11.0"/>
      </rPr>
      <t>). These IDs can be found in the "Posts" sheet.</t>
    </r>
  </si>
  <si>
    <t>Source-Ratios</t>
  </si>
  <si>
    <t>Sources will be selected randomly, and the associated post will be chosen to match a true:false ratio defined for that specific source (as defined in the Sources tab: True Post Percentage).</t>
  </si>
  <si>
    <t>Do not edit the values above!</t>
  </si>
  <si>
    <t>ID</t>
  </si>
  <si>
    <t>An identifying code to uniquely refer to sources. IDs can include letters and numbers.</t>
  </si>
  <si>
    <t>Randomise Order</t>
  </si>
  <si>
    <r>
      <rPr>
        <rFont val="Calibri"/>
        <i/>
        <color theme="1"/>
      </rPr>
      <t>Whether the presentation order of the pairs should be randomised. If "</t>
    </r>
    <r>
      <rPr>
        <rFont val="Calibri"/>
        <b/>
        <i/>
        <color theme="1"/>
      </rPr>
      <t>No</t>
    </r>
    <r>
      <rPr>
        <rFont val="Calibri"/>
        <i/>
        <color theme="1"/>
      </rPr>
      <t>" is entered, the pairs will be shown in the exact order specified below. You should write either "</t>
    </r>
    <r>
      <rPr>
        <rFont val="Calibri"/>
        <b/>
        <i/>
        <color theme="1"/>
      </rPr>
      <t>Yes</t>
    </r>
    <r>
      <rPr>
        <rFont val="Calibri"/>
        <i/>
        <color theme="1"/>
      </rPr>
      <t>" or "</t>
    </r>
    <r>
      <rPr>
        <rFont val="Calibri"/>
        <b/>
        <i/>
        <color theme="1"/>
      </rPr>
      <t>No</t>
    </r>
    <r>
      <rPr>
        <rFont val="Calibri"/>
        <i/>
        <color theme="1"/>
      </rPr>
      <t>" in the cell to the left.</t>
    </r>
  </si>
  <si>
    <t>Sources will be selected randomly, and the true:false ratio used to sample the associated post is calculated from the credibility of the source. The relationship between credibility and the true:false post ratio is defined in the "Credibility" settings below.</t>
  </si>
  <si>
    <t>Avatar</t>
  </si>
  <si>
    <t>Max Posts</t>
  </si>
  <si>
    <r>
      <rPr>
        <rFont val="Calibri"/>
        <b/>
        <i/>
        <color theme="1"/>
      </rPr>
      <t xml:space="preserve">Length of Study
</t>
    </r>
    <r>
      <rPr>
        <rFont val="Calibri"/>
        <i/>
        <color theme="1"/>
      </rPr>
      <t>You must define at least as many source/post pairs here as the length of the study defined under the General sheet.</t>
    </r>
  </si>
  <si>
    <t>Pre-Defined</t>
  </si>
  <si>
    <t>Precisely define the source/post pairs to show to participants, with no randomness at all. The order of the source/post pairs is set in the "Pre-Defined Source/Post Pairs" sheet.</t>
  </si>
  <si>
    <t>A name to display to participants for this source.</t>
  </si>
  <si>
    <t>Do not edit these grayed-out values!</t>
  </si>
  <si>
    <t>S1</t>
  </si>
  <si>
    <t>Overall-Ratio Settings</t>
  </si>
  <si>
    <t>P1</t>
  </si>
  <si>
    <t>Std Devs</t>
  </si>
  <si>
    <t>An avatar image to display for this source. Images can be inserted into cells using Insert &gt; Image &gt; Image in Cell. The avatar images should not be larger than 40KB in size. If no image is inserted, the default avatar will be used instead.</t>
  </si>
  <si>
    <t>Followers Probability Distribution</t>
  </si>
  <si>
    <t>Credibility Probability Distribution</t>
  </si>
  <si>
    <t>True Post Percentage</t>
  </si>
  <si>
    <t>The percentage of true posts displayed to participants during the study.</t>
  </si>
  <si>
    <r>
      <rPr>
        <rFont val="Calibri, Arial"/>
        <i/>
        <color rgb="FF000000"/>
        <sz val="11.0"/>
      </rPr>
      <t>The maximum number of posts to display with this source. This value should be a whole number, or "</t>
    </r>
    <r>
      <rPr>
        <rFont val="Calibri, Arial"/>
        <b/>
        <i/>
        <color rgb="FF000000"/>
        <sz val="11.0"/>
      </rPr>
      <t>Unlimited</t>
    </r>
    <r>
      <rPr>
        <rFont val="Calibri, Arial"/>
        <i/>
        <color rgb="FF000000"/>
        <sz val="11.0"/>
      </rPr>
      <t>". Sources with a higher Max Posts will be weighted higher for random source selection.</t>
    </r>
  </si>
  <si>
    <t>Credibility Settings</t>
  </si>
  <si>
    <t>P2</t>
  </si>
  <si>
    <t>Linear Slope</t>
  </si>
  <si>
    <r>
      <rPr>
        <rFont val="Calibri"/>
        <i/>
        <color theme="1"/>
        <sz val="11.0"/>
      </rPr>
      <t xml:space="preserve">This value represents the increase in the True Post Percentage for every unit increase in Credibility.
This is the </t>
    </r>
    <r>
      <rPr>
        <rFont val="Calibri"/>
        <b/>
        <i/>
        <color theme="1"/>
        <sz val="11.0"/>
      </rPr>
      <t>m</t>
    </r>
    <r>
      <rPr>
        <rFont val="Calibri"/>
        <i/>
        <color theme="1"/>
        <sz val="11.0"/>
      </rPr>
      <t xml:space="preserve"> value in the linear relationship </t>
    </r>
    <r>
      <rPr>
        <rFont val="Calibri"/>
        <b/>
        <i/>
        <color theme="1"/>
        <sz val="11.0"/>
      </rPr>
      <t>y = mx + c</t>
    </r>
    <r>
      <rPr>
        <rFont val="Calibri"/>
        <i/>
        <color theme="1"/>
        <sz val="11.0"/>
      </rPr>
      <t>.</t>
    </r>
  </si>
  <si>
    <t>Initial Followers</t>
  </si>
  <si>
    <t>The starting number of followers the source has.</t>
  </si>
  <si>
    <t>S3</t>
  </si>
  <si>
    <t xml:space="preserve"> </t>
  </si>
  <si>
    <t>Linear Intercept</t>
  </si>
  <si>
    <r>
      <rPr>
        <rFont val="Calibri"/>
        <i/>
        <color theme="1"/>
        <sz val="11.0"/>
      </rPr>
      <t xml:space="preserve">This value represents the True Post Percentage at a Credibility of zero.
This is the </t>
    </r>
    <r>
      <rPr>
        <rFont val="Calibri"/>
        <b/>
        <i/>
        <color theme="1"/>
        <sz val="11.0"/>
      </rPr>
      <t>c</t>
    </r>
    <r>
      <rPr>
        <rFont val="Calibri"/>
        <i/>
        <color theme="1"/>
        <sz val="11.0"/>
      </rPr>
      <t xml:space="preserve"> value in the linear relationship </t>
    </r>
    <r>
      <rPr>
        <rFont val="Calibri"/>
        <b/>
        <i/>
        <color theme="1"/>
        <sz val="11.0"/>
      </rPr>
      <t>y = mx + c</t>
    </r>
    <r>
      <rPr>
        <rFont val="Calibri"/>
        <i/>
        <color theme="1"/>
        <sz val="11.0"/>
      </rPr>
      <t>.</t>
    </r>
  </si>
  <si>
    <t>Initial Credibility</t>
  </si>
  <si>
    <t>The starting credibility of the source.</t>
  </si>
  <si>
    <r>
      <rPr>
        <rFont val="Calibri, Arial"/>
        <i/>
        <color rgb="FF000000"/>
        <sz val="11.0"/>
      </rPr>
      <t xml:space="preserve">If using the </t>
    </r>
    <r>
      <rPr>
        <rFont val="Calibri, Arial"/>
        <b/>
        <i/>
        <color rgb="FF000000"/>
        <sz val="11.0"/>
      </rPr>
      <t>Source-Ratios</t>
    </r>
    <r>
      <rPr>
        <rFont val="Calibri, Arial"/>
        <i/>
        <color rgb="FF000000"/>
        <sz val="11.0"/>
      </rPr>
      <t xml:space="preserve"> Source &amp; Post Selection method, then this specifies how often this source should show true posts.</t>
    </r>
  </si>
  <si>
    <t>Initial Followers/Credibility Mean</t>
  </si>
  <si>
    <t>The mean of the normal distribution to select the initial followers/credibility of sources from. The normal distribution is truncated at zero for followers, and truncated at zero and one hundred for credibility.</t>
  </si>
  <si>
    <t>Initial Followers/Credibility Std. Deviation</t>
  </si>
  <si>
    <t>The standard deviation of the normal distribution to select the initial followers/credibility of sources from.</t>
  </si>
  <si>
    <t>Default Source Values</t>
  </si>
  <si>
    <r>
      <rPr>
        <rFont val="Calibri"/>
        <i/>
        <color theme="1"/>
      </rPr>
      <t xml:space="preserve">These values will be used as defaults if values are not provided for individual sources below.
 e.g. If you don't specify an </t>
    </r>
    <r>
      <rPr>
        <rFont val="Calibri"/>
        <b/>
        <i/>
        <color theme="1"/>
      </rPr>
      <t>Initial Followers</t>
    </r>
    <r>
      <rPr>
        <rFont val="Calibri"/>
        <i/>
        <color theme="1"/>
      </rPr>
      <t xml:space="preserve"> for a source, it will sample a default </t>
    </r>
    <r>
      <rPr>
        <rFont val="Calibri"/>
        <b/>
        <i/>
        <color theme="1"/>
      </rPr>
      <t>Initial Followers</t>
    </r>
    <r>
      <rPr>
        <rFont val="Calibri"/>
        <i/>
        <color theme="1"/>
      </rPr>
      <t xml:space="preserve"> from the normal distribution specified to the left instead.</t>
    </r>
  </si>
  <si>
    <t>Initial Followers
Mean</t>
  </si>
  <si>
    <t>Initial Followers
Std. Deviation</t>
  </si>
  <si>
    <t>Initial Followers
Skew Shape</t>
  </si>
  <si>
    <t>Initial Credibility
Mean</t>
  </si>
  <si>
    <t>Initial Credibility
Std. Deviation</t>
  </si>
  <si>
    <t>Initial Credibility
Skew Shape</t>
  </si>
  <si>
    <t>Unlimited</t>
  </si>
  <si>
    <r>
      <rPr>
        <rFont val="Calibri"/>
        <b/>
        <color theme="1"/>
        <sz val="11.0"/>
      </rPr>
      <t xml:space="preserve">Avatar
</t>
    </r>
    <r>
      <rPr>
        <rFont val="Calibri"/>
        <b val="0"/>
        <color theme="1"/>
        <sz val="11.0"/>
      </rPr>
      <t>(Optional)</t>
    </r>
  </si>
  <si>
    <r>
      <rPr>
        <rFont val="Calibri"/>
        <b/>
        <color theme="1"/>
        <sz val="11.0"/>
      </rPr>
      <t xml:space="preserve">Max Posts </t>
    </r>
    <r>
      <rPr>
        <rFont val="Calibri"/>
        <b val="0"/>
        <color theme="1"/>
        <sz val="11.0"/>
      </rPr>
      <t>(Optional)</t>
    </r>
  </si>
  <si>
    <r>
      <rPr>
        <rFont val="Calibri"/>
        <b/>
        <color theme="1"/>
        <sz val="11.0"/>
      </rPr>
      <t xml:space="preserve">Initial Followers </t>
    </r>
    <r>
      <rPr>
        <rFont val="Calibri"/>
        <b val="0"/>
        <color theme="1"/>
        <sz val="11.0"/>
      </rPr>
      <t>(Optional)</t>
    </r>
  </si>
  <si>
    <r>
      <rPr>
        <rFont val="Calibri"/>
        <b/>
        <color theme="1"/>
        <sz val="11.0"/>
      </rPr>
      <t xml:space="preserve">Initial Credibility
</t>
    </r>
    <r>
      <rPr>
        <rFont val="Calibri"/>
        <b val="0"/>
        <color theme="1"/>
        <sz val="11.0"/>
      </rPr>
      <t>(Optional)</t>
    </r>
  </si>
  <si>
    <t>Jake</t>
  </si>
  <si>
    <t>Bird Person</t>
  </si>
  <si>
    <t>Rainy Cloud</t>
  </si>
  <si>
    <t>S4</t>
  </si>
  <si>
    <t>Emily</t>
  </si>
  <si>
    <t>S5</t>
  </si>
  <si>
    <t>Fly</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</si>
  <si>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</si>
  <si>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</si>
  <si>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</si>
  <si>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</si>
  <si>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</si>
  <si>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</si>
  <si>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</si>
  <si>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</si>
  <si>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</si>
  <si>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</si>
  <si>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</si>
  <si>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</si>
  <si>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</si>
  <si>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</si>
  <si>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</si>
  <si>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</si>
  <si>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</si>
  <si>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</si>
  <si>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</si>
  <si>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</si>
  <si>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</si>
  <si>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</si>
  <si>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</si>
  <si>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</si>
  <si>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</si>
  <si>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</si>
  <si>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</si>
  <si>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</si>
  <si>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</si>
  <si>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</si>
  <si>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</si>
  <si>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</si>
  <si>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</si>
  <si>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</si>
  <si>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</si>
  <si>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</si>
  <si>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</si>
  <si>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</si>
  <si>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</si>
  <si>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</si>
  <si>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</si>
  <si>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</si>
  <si>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</si>
  <si>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</si>
  <si>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</si>
  <si>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</si>
  <si>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</si>
  <si>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</si>
  <si>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</si>
  <si>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</si>
  <si>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</si>
  <si>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</si>
  <si>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</si>
  <si>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</si>
  <si>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</si>
  <si>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</si>
  <si>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</si>
  <si>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</si>
  <si>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</si>
  <si>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</si>
  <si>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</si>
  <si>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</si>
  <si>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</si>
  <si>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</si>
  <si>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</si>
  <si>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</si>
  <si>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</si>
  <si>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</si>
  <si>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</si>
  <si>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</si>
  <si>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</si>
  <si>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</si>
  <si>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</si>
  <si>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</si>
  <si>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</si>
  <si>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</si>
  <si>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</si>
  <si>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</si>
  <si>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</si>
  <si>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</si>
  <si>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</si>
  <si>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</si>
  <si>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</si>
  <si>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</si>
  <si>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</si>
  <si>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</si>
  <si>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</si>
  <si>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</si>
  <si>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</si>
  <si>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</si>
  <si>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</si>
  <si>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</si>
  <si>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</si>
  <si>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</si>
  <si>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</si>
  <si>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</si>
  <si>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</si>
  <si>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</si>
  <si>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</si>
  <si>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</si>
  <si>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</si>
  <si>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</si>
  <si>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</si>
  <si>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</si>
  <si>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</si>
  <si>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</si>
  <si>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</si>
  <si>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</si>
  <si>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</si>
  <si>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</si>
  <si>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</si>
  <si>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</si>
  <si>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</si>
  <si>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</si>
  <si>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</si>
  <si>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</si>
  <si>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</si>
  <si>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</si>
  <si>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</si>
  <si>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</si>
  <si>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</si>
  <si>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</si>
  <si>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</si>
  <si>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</si>
  <si>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</si>
  <si>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</si>
  <si>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</si>
  <si>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</si>
  <si>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</si>
  <si>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</si>
  <si>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</si>
  <si>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</si>
  <si>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</si>
  <si>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</si>
  <si>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</si>
  <si>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</si>
  <si>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</si>
  <si>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</si>
  <si>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</si>
  <si>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</si>
  <si>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</si>
  <si>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</si>
  <si>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</si>
  <si>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</si>
  <si>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</si>
  <si>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</si>
  <si>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</si>
  <si>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</si>
  <si>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</si>
  <si>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</si>
  <si>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</si>
  <si>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</si>
  <si>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</si>
  <si>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</si>
  <si>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</si>
  <si>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S161</t>
  </si>
  <si>
    <t>S162</t>
  </si>
  <si>
    <t>S163</t>
  </si>
  <si>
    <t>S164</t>
  </si>
  <si>
    <t>S165</t>
  </si>
  <si>
    <t>S166</t>
  </si>
  <si>
    <t>S167</t>
  </si>
  <si>
    <t>S168</t>
  </si>
  <si>
    <t>S169</t>
  </si>
  <si>
    <t>S170</t>
  </si>
  <si>
    <t>S171</t>
  </si>
  <si>
    <t>S172</t>
  </si>
  <si>
    <t>S173</t>
  </si>
  <si>
    <t>S174</t>
  </si>
  <si>
    <t>S175</t>
  </si>
  <si>
    <t>S176</t>
  </si>
  <si>
    <t>S177</t>
  </si>
  <si>
    <t>S178</t>
  </si>
  <si>
    <t>S179</t>
  </si>
  <si>
    <t>S180</t>
  </si>
  <si>
    <t>S181</t>
  </si>
  <si>
    <t>S182</t>
  </si>
  <si>
    <t>S183</t>
  </si>
  <si>
    <t>S184</t>
  </si>
  <si>
    <t>S185</t>
  </si>
  <si>
    <t>S186</t>
  </si>
  <si>
    <t>S187</t>
  </si>
  <si>
    <t>S188</t>
  </si>
  <si>
    <t>S189</t>
  </si>
  <si>
    <t>S190</t>
  </si>
  <si>
    <t>S191</t>
  </si>
  <si>
    <t>S192</t>
  </si>
  <si>
    <t>S193</t>
  </si>
  <si>
    <t>S194</t>
  </si>
  <si>
    <t>S195</t>
  </si>
  <si>
    <t>S196</t>
  </si>
  <si>
    <t>S197</t>
  </si>
  <si>
    <t>S198</t>
  </si>
  <si>
    <t>S199</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</si>
  <si>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</si>
  <si>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</si>
  <si>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</si>
  <si>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</si>
  <si>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</si>
  <si>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</si>
  <si>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</si>
  <si>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</si>
  <si>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</si>
  <si>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</si>
  <si>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</si>
  <si>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</si>
  <si>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</si>
  <si>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</si>
  <si>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</si>
  <si>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</si>
  <si>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</si>
  <si>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</si>
  <si>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</si>
  <si>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</si>
  <si>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</si>
  <si>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</si>
  <si>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</si>
  <si>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</si>
  <si>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</si>
  <si>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</si>
  <si>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</si>
  <si>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</si>
  <si>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</si>
  <si>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</si>
  <si>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</si>
  <si>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</si>
  <si>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</si>
  <si>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</si>
  <si>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</si>
  <si>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All Disabled</t>
  </si>
  <si>
    <t>S235</t>
  </si>
  <si>
    <t>Post Likes Enabled</t>
  </si>
  <si>
    <t>Post Dislikes Enabled</t>
  </si>
  <si>
    <t>Post Shares Enabled</t>
  </si>
  <si>
    <t>Post Flags Enabled</t>
  </si>
  <si>
    <t>Comment Likes Enabled</t>
  </si>
  <si>
    <t>S236</t>
  </si>
  <si>
    <t>Comment Dislikes Enabled</t>
  </si>
  <si>
    <t>Numbers Enabled</t>
  </si>
  <si>
    <t>S237</t>
  </si>
  <si>
    <t>An identifying code to uniquely refer to posts. IDs can include letters and numbers.</t>
  </si>
  <si>
    <t>S238</t>
  </si>
  <si>
    <t>S239</t>
  </si>
  <si>
    <t>S240</t>
  </si>
  <si>
    <t>S241</t>
  </si>
  <si>
    <t>S242</t>
  </si>
  <si>
    <t>S243</t>
  </si>
  <si>
    <t>S244</t>
  </si>
  <si>
    <t>S245</t>
  </si>
  <si>
    <t>S246</t>
  </si>
  <si>
    <t>S247</t>
  </si>
  <si>
    <t>S248</t>
  </si>
  <si>
    <t>S249</t>
  </si>
  <si>
    <t>S250</t>
  </si>
  <si>
    <t>S251</t>
  </si>
  <si>
    <t>Headline</t>
  </si>
  <si>
    <t>S252</t>
  </si>
  <si>
    <t>S253</t>
  </si>
  <si>
    <t>The headline text to display for this post. The headline is optional if content is provided.</t>
  </si>
  <si>
    <t>S254</t>
  </si>
  <si>
    <t>S255</t>
  </si>
  <si>
    <t>S256</t>
  </si>
  <si>
    <t>S257</t>
  </si>
  <si>
    <t>Content</t>
  </si>
  <si>
    <t>S258</t>
  </si>
  <si>
    <t>S259</t>
  </si>
  <si>
    <t>The content can include either text or an image. The content is optional if a headline is provided.
To insert an image into a cell, select the cell and then at the top of your page select Insert -&gt; Image -&gt; Image in Cell. The content images should not be larger than 250KB in size.</t>
  </si>
  <si>
    <t>S260</t>
  </si>
  <si>
    <t>S261</t>
  </si>
  <si>
    <t>S262</t>
  </si>
  <si>
    <t>S263</t>
  </si>
  <si>
    <t>S264</t>
  </si>
  <si>
    <t>Is True</t>
  </si>
  <si>
    <t>S265</t>
  </si>
  <si>
    <t>Whether the post is true. This value is used for the post selection, and for selecting the default settings to use for the post. This value is never shown to participants. You should write either "Yes" or "No" in the cell.</t>
  </si>
  <si>
    <t>S266</t>
  </si>
  <si>
    <t>S267</t>
  </si>
  <si>
    <t>Changes to Followers</t>
  </si>
  <si>
    <t>S268</t>
  </si>
  <si>
    <t>The changes to a participant's followers when they react to the post. This value can be a decimal number, however participant's followers are rounded to the nearest whole number before being displayed.
If this value is not provided for a particular post, the change will be sampled from the default normal distribution instead.</t>
  </si>
  <si>
    <t>S269</t>
  </si>
  <si>
    <t>Changes to Credibility</t>
  </si>
  <si>
    <t>S270</t>
  </si>
  <si>
    <t>The changes to a participant's credibility when they react to the post. This value can be a decimal number, however participant's credibility is rounded to the nearest whole number before being displayed.
If this value is not provided for a particular post, the change will be sampled from the default normal distribution instead.</t>
  </si>
  <si>
    <t>S271</t>
  </si>
  <si>
    <t>Number of Reactions</t>
  </si>
  <si>
    <t>S272</t>
  </si>
  <si>
    <t>The ostensible number of prior reactions to display for each post. These numbers are displayed below the available reactions of the post or comment.
If this value is not provided for a particular post, the change is sampled from the default normal distribution instead.</t>
  </si>
  <si>
    <t>S273</t>
  </si>
  <si>
    <t>Comment Source Name</t>
  </si>
  <si>
    <t>S274</t>
  </si>
  <si>
    <t>The name of the source of the comment to display.</t>
  </si>
  <si>
    <t>S275</t>
  </si>
  <si>
    <t>S276</t>
  </si>
  <si>
    <t>Comment Message</t>
  </si>
  <si>
    <t>S277</t>
  </si>
  <si>
    <t>The text to display as the content of the comment.</t>
  </si>
  <si>
    <t>S278</t>
  </si>
  <si>
    <t>S279</t>
  </si>
  <si>
    <t>Comment Likes</t>
  </si>
  <si>
    <t>S280</t>
  </si>
  <si>
    <t>The number of likes to display for the comment.</t>
  </si>
  <si>
    <t>S281</t>
  </si>
  <si>
    <t>Comment Dislikes</t>
  </si>
  <si>
    <t>The number of dislikes to display for the comment.</t>
  </si>
  <si>
    <t>S282</t>
  </si>
  <si>
    <t>S283</t>
  </si>
  <si>
    <t>Default Post Values</t>
  </si>
  <si>
    <t>S284</t>
  </si>
  <si>
    <t>S285</t>
  </si>
  <si>
    <t>S286</t>
  </si>
  <si>
    <t>S287</t>
  </si>
  <si>
    <r>
      <rPr>
        <rFont val="Calibri"/>
        <i/>
        <color theme="1"/>
      </rPr>
      <t xml:space="preserve">These values will be used to sample defaults values if they are not provided for individual posts below. If the post is true, the true defaults will be used, and if the post is false, the false defaults will be used.
The default values are sampled from normal distributions that are specified by their mean and standard deviation.
Note, the defaults for changes to followers and credibility must be set regardless of whether followers and credibility are displayed to participants.
e.g. If you don't specify the </t>
    </r>
    <r>
      <rPr>
        <rFont val="Calibri"/>
        <b/>
        <i/>
        <color theme="1"/>
      </rPr>
      <t>Changes to Followers for a Like</t>
    </r>
    <r>
      <rPr>
        <rFont val="Calibri"/>
        <i/>
        <color theme="1"/>
      </rPr>
      <t xml:space="preserve">  for a post, it will sample the changes from a normal distribution specified using a mean and standard distribution to the left.</t>
    </r>
  </si>
  <si>
    <t>S288</t>
  </si>
  <si>
    <t>S289</t>
  </si>
  <si>
    <t>S290</t>
  </si>
  <si>
    <t>S291</t>
  </si>
  <si>
    <t>S292</t>
  </si>
  <si>
    <t>S293</t>
  </si>
  <si>
    <t>S294</t>
  </si>
  <si>
    <t>S295</t>
  </si>
  <si>
    <t>S296</t>
  </si>
  <si>
    <t>Like</t>
  </si>
  <si>
    <t>Dislike</t>
  </si>
  <si>
    <t>Share</t>
  </si>
  <si>
    <t>S297</t>
  </si>
  <si>
    <t>Flag</t>
  </si>
  <si>
    <t>Likes</t>
  </si>
  <si>
    <t>S298</t>
  </si>
  <si>
    <t>Dislikes</t>
  </si>
  <si>
    <t>Shares</t>
  </si>
  <si>
    <t>Flags</t>
  </si>
  <si>
    <t>S299</t>
  </si>
  <si>
    <r>
      <rPr>
        <rFont val="Calibri"/>
        <b val="0"/>
        <color theme="1"/>
        <sz val="13.0"/>
      </rPr>
      <t>True Posts</t>
    </r>
    <r>
      <rPr>
        <rFont val="Calibri"/>
        <b val="0"/>
        <color theme="1"/>
        <sz val="11.0"/>
      </rPr>
      <t xml:space="preserve">
</t>
    </r>
    <r>
      <rPr>
        <rFont val="Calibri"/>
        <b/>
        <color theme="1"/>
        <sz val="11.0"/>
      </rPr>
      <t>Means</t>
    </r>
  </si>
  <si>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</si>
  <si>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</si>
  <si>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</si>
  <si>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</si>
  <si>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</si>
  <si>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</si>
  <si>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</si>
  <si>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</si>
  <si>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</si>
  <si>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</si>
  <si>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</si>
  <si>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</si>
  <si>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</si>
  <si>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</si>
  <si>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</si>
  <si>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</si>
  <si>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</si>
  <si>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</si>
  <si>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</si>
  <si>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</si>
  <si>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</si>
  <si>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</si>
  <si>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</si>
  <si>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</si>
  <si>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S324</t>
  </si>
  <si>
    <t>S325</t>
  </si>
  <si>
    <r>
      <rPr>
        <rFont val="Calibri"/>
        <b val="0"/>
        <color theme="1"/>
        <sz val="13.0"/>
      </rPr>
      <t>True Posts</t>
    </r>
    <r>
      <rPr>
        <rFont val="Calibri"/>
        <b val="0"/>
        <color theme="1"/>
      </rPr>
      <t xml:space="preserve">
</t>
    </r>
    <r>
      <rPr>
        <rFont val="Calibri"/>
        <b/>
        <color theme="1"/>
      </rPr>
      <t>Std. Deviations</t>
    </r>
  </si>
  <si>
    <t>S326</t>
  </si>
  <si>
    <t>S327</t>
  </si>
  <si>
    <t>S328</t>
  </si>
  <si>
    <t>S329</t>
  </si>
  <si>
    <t>S330</t>
  </si>
  <si>
    <t>S331</t>
  </si>
  <si>
    <r>
      <rPr>
        <rFont val="Calibri"/>
        <b val="0"/>
        <color theme="1"/>
        <sz val="13.0"/>
      </rPr>
      <t>False Posts</t>
    </r>
    <r>
      <rPr>
        <rFont val="Calibri"/>
        <b val="0"/>
        <color theme="1"/>
        <sz val="11.0"/>
      </rPr>
      <t xml:space="preserve">
</t>
    </r>
    <r>
      <rPr>
        <rFont val="Calibri"/>
        <b/>
        <color theme="1"/>
        <sz val="11.0"/>
      </rPr>
      <t>Means</t>
    </r>
  </si>
  <si>
    <t>S332</t>
  </si>
  <si>
    <t>S333</t>
  </si>
  <si>
    <t>S334</t>
  </si>
  <si>
    <t>S335</t>
  </si>
  <si>
    <t>S336</t>
  </si>
  <si>
    <t>S337</t>
  </si>
  <si>
    <r>
      <rPr>
        <rFont val="Calibri"/>
        <b val="0"/>
        <color theme="1"/>
        <sz val="13.0"/>
      </rPr>
      <t>False Posts</t>
    </r>
    <r>
      <rPr>
        <rFont val="Calibri"/>
        <b val="0"/>
        <color theme="1"/>
      </rPr>
      <t xml:space="preserve">
</t>
    </r>
    <r>
      <rPr>
        <rFont val="Calibri"/>
        <b/>
        <color theme="1"/>
      </rPr>
      <t>Std. Deviations</t>
    </r>
  </si>
  <si>
    <t>S338</t>
  </si>
  <si>
    <t>S339</t>
  </si>
  <si>
    <t>S340</t>
  </si>
  <si>
    <t>S341</t>
  </si>
  <si>
    <t>S342</t>
  </si>
  <si>
    <t>S343</t>
  </si>
  <si>
    <t>S344</t>
  </si>
  <si>
    <t>S345</t>
  </si>
  <si>
    <t>S346</t>
  </si>
  <si>
    <r>
      <rPr>
        <rFont val="Calibri"/>
        <b/>
        <color theme="1"/>
        <sz val="11.0"/>
      </rPr>
      <t xml:space="preserve">Headline
</t>
    </r>
    <r>
      <rPr>
        <rFont val="Calibri"/>
        <b val="0"/>
        <color theme="1"/>
        <sz val="11.0"/>
      </rPr>
      <t>(Optional)</t>
    </r>
  </si>
  <si>
    <t>S347</t>
  </si>
  <si>
    <r>
      <rPr>
        <rFont val="Calibri"/>
        <b/>
        <color theme="1"/>
        <sz val="11.0"/>
      </rPr>
      <t xml:space="preserve">Content
</t>
    </r>
    <r>
      <rPr>
        <rFont val="Calibri"/>
        <b val="0"/>
        <color theme="1"/>
        <sz val="11.0"/>
      </rPr>
      <t>(Optional)</t>
    </r>
  </si>
  <si>
    <t>S348</t>
  </si>
  <si>
    <t>S349</t>
  </si>
  <si>
    <r>
      <rPr>
        <rFont val="Calibri"/>
        <b/>
        <color theme="1"/>
        <sz val="11.0"/>
      </rPr>
      <t xml:space="preserve">Changes to Followers
</t>
    </r>
    <r>
      <rPr>
        <rFont val="Calibri"/>
        <b val="0"/>
        <color theme="1"/>
        <sz val="11.0"/>
      </rPr>
      <t>(Optional)</t>
    </r>
  </si>
  <si>
    <t>S350</t>
  </si>
  <si>
    <t>S351</t>
  </si>
  <si>
    <r>
      <rPr>
        <rFont val="Calibri"/>
        <b/>
        <color theme="1"/>
        <sz val="11.0"/>
      </rPr>
      <t xml:space="preserve">Changes to Credibility
</t>
    </r>
    <r>
      <rPr>
        <rFont val="Calibri"/>
        <b val="0"/>
        <color theme="1"/>
        <sz val="11.0"/>
      </rPr>
      <t>(Optional)</t>
    </r>
  </si>
  <si>
    <t>S352</t>
  </si>
  <si>
    <r>
      <rPr>
        <rFont val="Calibri"/>
        <b/>
        <color theme="1"/>
        <sz val="11.0"/>
      </rPr>
      <t xml:space="preserve">Number of Reactions
</t>
    </r>
    <r>
      <rPr>
        <rFont val="Calibri"/>
        <b val="0"/>
        <color theme="1"/>
        <sz val="11.0"/>
      </rPr>
      <t>(Optional)</t>
    </r>
  </si>
  <si>
    <t>S353</t>
  </si>
  <si>
    <r>
      <rPr>
        <rFont val="Calibri"/>
        <b/>
        <color theme="1"/>
        <sz val="11.0"/>
      </rPr>
      <t xml:space="preserve">Comments
</t>
    </r>
    <r>
      <rPr>
        <rFont val="Calibri"/>
        <b val="0"/>
        <color theme="1"/>
        <sz val="11.0"/>
      </rPr>
      <t>(Optional)</t>
    </r>
  </si>
  <si>
    <t>S354</t>
  </si>
  <si>
    <t>S355</t>
  </si>
  <si>
    <t>S356</t>
  </si>
  <si>
    <t>S357</t>
  </si>
  <si>
    <t>S358</t>
  </si>
  <si>
    <t>S359</t>
  </si>
  <si>
    <t>Source Name</t>
  </si>
  <si>
    <t>S360</t>
  </si>
  <si>
    <t>Message</t>
  </si>
  <si>
    <t>S361</t>
  </si>
  <si>
    <t>S362</t>
  </si>
  <si>
    <t>S363</t>
  </si>
  <si>
    <t>S364</t>
  </si>
  <si>
    <t>S365</t>
  </si>
  <si>
    <t>S366</t>
  </si>
  <si>
    <t>S367</t>
  </si>
  <si>
    <t>S368</t>
  </si>
  <si>
    <t>S369</t>
  </si>
  <si>
    <t>S370</t>
  </si>
  <si>
    <t>S371</t>
  </si>
  <si>
    <t>S372</t>
  </si>
  <si>
    <t>S373</t>
  </si>
  <si>
    <t>S374</t>
  </si>
  <si>
    <t>S375</t>
  </si>
  <si>
    <t>S376</t>
  </si>
  <si>
    <t>S377</t>
  </si>
  <si>
    <t>S378</t>
  </si>
  <si>
    <t>S379</t>
  </si>
  <si>
    <t>S380</t>
  </si>
  <si>
    <t>S381</t>
  </si>
  <si>
    <t>S382</t>
  </si>
  <si>
    <t>S383</t>
  </si>
  <si>
    <t>S384</t>
  </si>
  <si>
    <t>S385</t>
  </si>
  <si>
    <t>S386</t>
  </si>
  <si>
    <t>S387</t>
  </si>
  <si>
    <t>S388</t>
  </si>
  <si>
    <t>S389</t>
  </si>
  <si>
    <t>S390</t>
  </si>
  <si>
    <t>S391</t>
  </si>
  <si>
    <t>S392</t>
  </si>
  <si>
    <t>S393</t>
  </si>
  <si>
    <t>S394</t>
  </si>
  <si>
    <t>S395</t>
  </si>
  <si>
    <t>S396</t>
  </si>
  <si>
    <t>S397</t>
  </si>
  <si>
    <t>S398</t>
  </si>
  <si>
    <t>S399</t>
  </si>
  <si>
    <t>S400</t>
  </si>
  <si>
    <t>S401</t>
  </si>
  <si>
    <t>S402</t>
  </si>
  <si>
    <t>S403</t>
  </si>
  <si>
    <t>S404</t>
  </si>
  <si>
    <t>S405</t>
  </si>
  <si>
    <t>S406</t>
  </si>
  <si>
    <t>This beautiful set of chessmen found on the Isle of Lewis were carved from walrus’ tooth in 1150 by Northmen.</t>
  </si>
  <si>
    <t>S407</t>
  </si>
  <si>
    <t>S408</t>
  </si>
  <si>
    <t>S409</t>
  </si>
  <si>
    <t>S410</t>
  </si>
  <si>
    <t>S411</t>
  </si>
  <si>
    <t>S412</t>
  </si>
  <si>
    <t>S413</t>
  </si>
  <si>
    <t>S414</t>
  </si>
  <si>
    <t>S415</t>
  </si>
  <si>
    <t>S416</t>
  </si>
  <si>
    <t>S417</t>
  </si>
  <si>
    <t>S418</t>
  </si>
  <si>
    <t>S419</t>
  </si>
  <si>
    <t>Jim</t>
  </si>
  <si>
    <t>S420</t>
  </si>
  <si>
    <t>They have cool hats</t>
  </si>
  <si>
    <t>S421</t>
  </si>
  <si>
    <t>S422</t>
  </si>
  <si>
    <t>S423</t>
  </si>
  <si>
    <t>S424</t>
  </si>
  <si>
    <t>S425</t>
  </si>
  <si>
    <t>S426</t>
  </si>
  <si>
    <t>Joe</t>
  </si>
  <si>
    <t>Fascinating!</t>
  </si>
  <si>
    <t>S427</t>
  </si>
  <si>
    <t>S428</t>
  </si>
  <si>
    <t>S429</t>
  </si>
  <si>
    <t>S430</t>
  </si>
  <si>
    <t>S431</t>
  </si>
  <si>
    <t>S432</t>
  </si>
  <si>
    <t>S433</t>
  </si>
  <si>
    <t>S434</t>
  </si>
  <si>
    <t>S435</t>
  </si>
  <si>
    <t>S436</t>
  </si>
  <si>
    <t>S437</t>
  </si>
  <si>
    <t>S438</t>
  </si>
  <si>
    <t>S439</t>
  </si>
  <si>
    <t>S440</t>
  </si>
  <si>
    <t>S441</t>
  </si>
  <si>
    <t>S442</t>
  </si>
  <si>
    <t>S443</t>
  </si>
  <si>
    <t>S444</t>
  </si>
  <si>
    <t>S445</t>
  </si>
  <si>
    <t>S446</t>
  </si>
  <si>
    <t>S447</t>
  </si>
  <si>
    <t>S448</t>
  </si>
  <si>
    <t>S449</t>
  </si>
  <si>
    <t>S450</t>
  </si>
  <si>
    <t>S451</t>
  </si>
  <si>
    <t>S452</t>
  </si>
  <si>
    <t>S453</t>
  </si>
  <si>
    <t>S454</t>
  </si>
  <si>
    <t>S455</t>
  </si>
  <si>
    <t>S456</t>
  </si>
  <si>
    <t>S457</t>
  </si>
  <si>
    <t>S458</t>
  </si>
  <si>
    <t>S459</t>
  </si>
  <si>
    <t>S460</t>
  </si>
  <si>
    <t>S461</t>
  </si>
  <si>
    <t>S462</t>
  </si>
  <si>
    <t>S463</t>
  </si>
  <si>
    <t>S464</t>
  </si>
  <si>
    <t>NEWS: COVID-19 is now being spread through the deadly 5G mobile network.</t>
  </si>
  <si>
    <t>S465</t>
  </si>
  <si>
    <t>S466</t>
  </si>
  <si>
    <t>S467</t>
  </si>
  <si>
    <t>S468</t>
  </si>
  <si>
    <t>S469</t>
  </si>
  <si>
    <t>S470</t>
  </si>
  <si>
    <t>S471</t>
  </si>
  <si>
    <t>S472</t>
  </si>
  <si>
    <t>S473</t>
  </si>
  <si>
    <t>S474</t>
  </si>
  <si>
    <t>S475</t>
  </si>
  <si>
    <t>S476</t>
  </si>
  <si>
    <t>S477</t>
  </si>
  <si>
    <t>S478</t>
  </si>
  <si>
    <t>S479</t>
  </si>
  <si>
    <t>Jerry</t>
  </si>
  <si>
    <t>S480</t>
  </si>
  <si>
    <t>Yeah nah</t>
  </si>
  <si>
    <t>S481</t>
  </si>
  <si>
    <t>S482</t>
  </si>
  <si>
    <t>S483</t>
  </si>
  <si>
    <t>S484</t>
  </si>
  <si>
    <t>S485</t>
  </si>
  <si>
    <t>S486</t>
  </si>
  <si>
    <t>S487</t>
  </si>
  <si>
    <t>S488</t>
  </si>
  <si>
    <t>S489</t>
  </si>
  <si>
    <t>S490</t>
  </si>
  <si>
    <t>S491</t>
  </si>
  <si>
    <t>S492</t>
  </si>
  <si>
    <t>S493</t>
  </si>
  <si>
    <t>S494</t>
  </si>
  <si>
    <t>S495</t>
  </si>
  <si>
    <t>S496</t>
  </si>
  <si>
    <t>S497</t>
  </si>
  <si>
    <t>S498</t>
  </si>
  <si>
    <t>S499</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</si>
  <si>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</si>
  <si>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</si>
  <si>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</si>
  <si>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</si>
  <si>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</si>
  <si>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</si>
  <si>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</si>
  <si>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</si>
  <si>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</si>
  <si>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</si>
  <si>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</si>
  <si>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</si>
  <si>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</si>
  <si>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</si>
  <si>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</si>
  <si>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</si>
  <si>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</si>
  <si>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</si>
  <si>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</si>
  <si>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</si>
  <si>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</si>
  <si>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</si>
  <si>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</si>
  <si>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</si>
  <si>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</si>
  <si>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</si>
  <si>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</si>
  <si>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</si>
  <si>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</si>
  <si>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</si>
  <si>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</si>
  <si>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</si>
  <si>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</si>
  <si>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</si>
  <si>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</si>
  <si>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</si>
  <si>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</si>
  <si>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</si>
  <si>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</si>
  <si>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P3</t>
  </si>
  <si>
    <t>S539</t>
  </si>
  <si>
    <t>In a new study, researchers research the research of other researchers</t>
  </si>
  <si>
    <t>They found that research that does the most research is correlated to the fields with the most research.</t>
  </si>
  <si>
    <t>S540</t>
  </si>
  <si>
    <t>S541</t>
  </si>
  <si>
    <t>S542</t>
  </si>
  <si>
    <t>S543</t>
  </si>
  <si>
    <t>S544</t>
  </si>
  <si>
    <t>S545</t>
  </si>
  <si>
    <t>S546</t>
  </si>
  <si>
    <t>S547</t>
  </si>
  <si>
    <t>Paddy</t>
  </si>
  <si>
    <t>S548</t>
  </si>
  <si>
    <t>S549</t>
  </si>
  <si>
    <t>I could not agree more!</t>
  </si>
  <si>
    <t>S550</t>
  </si>
  <si>
    <t>S551</t>
  </si>
  <si>
    <t>S552</t>
  </si>
  <si>
    <t>S553</t>
  </si>
  <si>
    <t>S554</t>
  </si>
  <si>
    <t>S555</t>
  </si>
  <si>
    <t>S556</t>
  </si>
  <si>
    <t>Steve</t>
  </si>
  <si>
    <t>S557</t>
  </si>
  <si>
    <t>S558</t>
  </si>
  <si>
    <t>This is causing me the utmost confusion...</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</si>
  <si>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</si>
  <si>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</si>
  <si>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</si>
  <si>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</si>
  <si>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</si>
  <si>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</si>
  <si>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</si>
  <si>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</si>
  <si>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</si>
  <si>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</si>
  <si>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</si>
  <si>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</si>
  <si>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</si>
  <si>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</si>
  <si>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</si>
  <si>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</si>
  <si>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</si>
  <si>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</si>
  <si>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</si>
  <si>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</si>
  <si>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</si>
  <si>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</si>
  <si>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S581</t>
  </si>
  <si>
    <t>S582</t>
  </si>
  <si>
    <t>S583</t>
  </si>
  <si>
    <t>S584</t>
  </si>
  <si>
    <t>S585</t>
  </si>
  <si>
    <t>S586</t>
  </si>
  <si>
    <t>S587</t>
  </si>
  <si>
    <t>S588</t>
  </si>
  <si>
    <t>S589</t>
  </si>
  <si>
    <t>S590</t>
  </si>
  <si>
    <t>S591</t>
  </si>
  <si>
    <t>S592</t>
  </si>
  <si>
    <t>S593</t>
  </si>
  <si>
    <t>S594</t>
  </si>
  <si>
    <t>S595</t>
  </si>
  <si>
    <t>S596</t>
  </si>
  <si>
    <t>S597</t>
  </si>
  <si>
    <t>S598</t>
  </si>
  <si>
    <t>S599</t>
  </si>
  <si>
    <t>S600</t>
  </si>
  <si>
    <t>S601</t>
  </si>
  <si>
    <t>S602</t>
  </si>
  <si>
    <t>S603</t>
  </si>
  <si>
    <t>S604</t>
  </si>
  <si>
    <t>S605</t>
  </si>
  <si>
    <t>S606</t>
  </si>
  <si>
    <t>S607</t>
  </si>
  <si>
    <t>S608</t>
  </si>
  <si>
    <t>S609</t>
  </si>
  <si>
    <t>S610</t>
  </si>
  <si>
    <t>S611</t>
  </si>
  <si>
    <t>S612</t>
  </si>
  <si>
    <t>S613</t>
  </si>
  <si>
    <t>S614</t>
  </si>
  <si>
    <t>S615</t>
  </si>
  <si>
    <t>S616</t>
  </si>
  <si>
    <t>S617</t>
  </si>
  <si>
    <t>P4</t>
  </si>
  <si>
    <t>S618</t>
  </si>
  <si>
    <t>Teams found to be effective</t>
  </si>
  <si>
    <t>S619</t>
  </si>
  <si>
    <t>Our study found that the general wisdom that teams are more effective than individuals is true.</t>
  </si>
  <si>
    <t>S620</t>
  </si>
  <si>
    <t>S621</t>
  </si>
  <si>
    <t>S622</t>
  </si>
  <si>
    <t>S623</t>
  </si>
  <si>
    <t>S624</t>
  </si>
  <si>
    <t>S625</t>
  </si>
  <si>
    <t>S626</t>
  </si>
  <si>
    <t>S627</t>
  </si>
  <si>
    <t>S628</t>
  </si>
  <si>
    <t>S629</t>
  </si>
  <si>
    <t>S630</t>
  </si>
  <si>
    <t>S631</t>
  </si>
  <si>
    <t>S632</t>
  </si>
  <si>
    <t>S633</t>
  </si>
  <si>
    <t>S634</t>
  </si>
  <si>
    <t>Except my team!</t>
  </si>
  <si>
    <t>S635</t>
  </si>
  <si>
    <t>S636</t>
  </si>
  <si>
    <t>S637</t>
  </si>
  <si>
    <t>S638</t>
  </si>
  <si>
    <t>S639</t>
  </si>
  <si>
    <t>S640</t>
  </si>
  <si>
    <t>S641</t>
  </si>
  <si>
    <t>S642</t>
  </si>
  <si>
    <t>S643</t>
  </si>
  <si>
    <t>S644</t>
  </si>
  <si>
    <t>S645</t>
  </si>
  <si>
    <t>S646</t>
  </si>
  <si>
    <t>S647</t>
  </si>
  <si>
    <t>S648</t>
  </si>
  <si>
    <t>S649</t>
  </si>
  <si>
    <t>S650</t>
  </si>
  <si>
    <t>S651</t>
  </si>
  <si>
    <t>S652</t>
  </si>
  <si>
    <t>S653</t>
  </si>
  <si>
    <t>S654</t>
  </si>
  <si>
    <t>S655</t>
  </si>
  <si>
    <t>S656</t>
  </si>
  <si>
    <t>S657</t>
  </si>
  <si>
    <t>S658</t>
  </si>
  <si>
    <t>S659</t>
  </si>
  <si>
    <t>S660</t>
  </si>
  <si>
    <t>S661</t>
  </si>
  <si>
    <t>S662</t>
  </si>
  <si>
    <t>S663</t>
  </si>
  <si>
    <t>S664</t>
  </si>
  <si>
    <t>S665</t>
  </si>
  <si>
    <t>S666</t>
  </si>
  <si>
    <t>S667</t>
  </si>
  <si>
    <t>S668</t>
  </si>
  <si>
    <t>S669</t>
  </si>
  <si>
    <t>S670</t>
  </si>
  <si>
    <t>S671</t>
  </si>
  <si>
    <t>S672</t>
  </si>
  <si>
    <t>S673</t>
  </si>
  <si>
    <t>S674</t>
  </si>
  <si>
    <t>S675</t>
  </si>
  <si>
    <t>S676</t>
  </si>
  <si>
    <t>S677</t>
  </si>
  <si>
    <t>S678</t>
  </si>
  <si>
    <t>S679</t>
  </si>
  <si>
    <t>S680</t>
  </si>
  <si>
    <t>S681</t>
  </si>
  <si>
    <t>S682</t>
  </si>
  <si>
    <t>S683</t>
  </si>
  <si>
    <t>S684</t>
  </si>
  <si>
    <t>S685</t>
  </si>
  <si>
    <t>S686</t>
  </si>
  <si>
    <t>S687</t>
  </si>
  <si>
    <t>S688</t>
  </si>
  <si>
    <t>S689</t>
  </si>
  <si>
    <t>S690</t>
  </si>
  <si>
    <t>S691</t>
  </si>
  <si>
    <t>S692</t>
  </si>
  <si>
    <t>P5</t>
  </si>
  <si>
    <t>S693</t>
  </si>
  <si>
    <t>Flies are friendly</t>
  </si>
  <si>
    <t>S694</t>
  </si>
  <si>
    <t>S695</t>
  </si>
  <si>
    <t>S696</t>
  </si>
  <si>
    <t>S697</t>
  </si>
  <si>
    <t>S698</t>
  </si>
  <si>
    <t>S699</t>
  </si>
  <si>
    <t>S700</t>
  </si>
  <si>
    <t>S701</t>
  </si>
  <si>
    <t>S702</t>
  </si>
  <si>
    <t>S703</t>
  </si>
  <si>
    <t>S704</t>
  </si>
  <si>
    <t>S705</t>
  </si>
  <si>
    <t>Carol</t>
  </si>
  <si>
    <t>S706</t>
  </si>
  <si>
    <t>Flys suck!</t>
  </si>
  <si>
    <t>S707</t>
  </si>
  <si>
    <t>S708</t>
  </si>
  <si>
    <t>S709</t>
  </si>
  <si>
    <t>S710</t>
  </si>
  <si>
    <t>S711</t>
  </si>
  <si>
    <t>S712</t>
  </si>
  <si>
    <t>S713</t>
  </si>
  <si>
    <t>S714</t>
  </si>
  <si>
    <t>S715</t>
  </si>
  <si>
    <t>S716</t>
  </si>
  <si>
    <t>S717</t>
  </si>
  <si>
    <t>S718</t>
  </si>
  <si>
    <t>S719</t>
  </si>
  <si>
    <t>S720</t>
  </si>
  <si>
    <t>S721</t>
  </si>
  <si>
    <t>S722</t>
  </si>
  <si>
    <t>S723</t>
  </si>
  <si>
    <t>S724</t>
  </si>
  <si>
    <t>S725</t>
  </si>
  <si>
    <t>S726</t>
  </si>
  <si>
    <t>S727</t>
  </si>
  <si>
    <t>S728</t>
  </si>
  <si>
    <t>S729</t>
  </si>
  <si>
    <t>S730</t>
  </si>
  <si>
    <t>S731</t>
  </si>
  <si>
    <t>S732</t>
  </si>
  <si>
    <t>S733</t>
  </si>
  <si>
    <t>S734</t>
  </si>
  <si>
    <t>S735</t>
  </si>
  <si>
    <t>S736</t>
  </si>
  <si>
    <t>S737</t>
  </si>
  <si>
    <t>S738</t>
  </si>
  <si>
    <t>S739</t>
  </si>
  <si>
    <t>S740</t>
  </si>
  <si>
    <t>S741</t>
  </si>
  <si>
    <t>S742</t>
  </si>
  <si>
    <t>S743</t>
  </si>
  <si>
    <t>S744</t>
  </si>
  <si>
    <t>S745</t>
  </si>
  <si>
    <t>S746</t>
  </si>
  <si>
    <t>S747</t>
  </si>
  <si>
    <t>S748</t>
  </si>
  <si>
    <t>S749</t>
  </si>
  <si>
    <t>S750</t>
  </si>
  <si>
    <t>S751</t>
  </si>
  <si>
    <t>S752</t>
  </si>
  <si>
    <t>S753</t>
  </si>
  <si>
    <t>S754</t>
  </si>
  <si>
    <t>S755</t>
  </si>
  <si>
    <t>S756</t>
  </si>
  <si>
    <t>S757</t>
  </si>
  <si>
    <t>P6</t>
  </si>
  <si>
    <t>S758</t>
  </si>
  <si>
    <t>I like phones</t>
  </si>
  <si>
    <t>S759</t>
  </si>
  <si>
    <t>S760</t>
  </si>
  <si>
    <t>Phones are cool</t>
  </si>
  <si>
    <t>S761</t>
  </si>
  <si>
    <t>S762</t>
  </si>
  <si>
    <t>S763</t>
  </si>
  <si>
    <t>S764</t>
  </si>
  <si>
    <t>S765</t>
  </si>
  <si>
    <t>S766</t>
  </si>
  <si>
    <t>S767</t>
  </si>
  <si>
    <t>S768</t>
  </si>
  <si>
    <t>S769</t>
  </si>
  <si>
    <t>S770</t>
  </si>
  <si>
    <t>S771</t>
  </si>
  <si>
    <t>S772</t>
  </si>
  <si>
    <t>S773</t>
  </si>
  <si>
    <t>S774</t>
  </si>
  <si>
    <t>S775</t>
  </si>
  <si>
    <t>S776</t>
  </si>
  <si>
    <t>S777</t>
  </si>
  <si>
    <t>S778</t>
  </si>
  <si>
    <t>S779</t>
  </si>
  <si>
    <t>S780</t>
  </si>
  <si>
    <t>S781</t>
  </si>
  <si>
    <t>S782</t>
  </si>
  <si>
    <t>S783</t>
  </si>
  <si>
    <t>S784</t>
  </si>
  <si>
    <t>S785</t>
  </si>
  <si>
    <t>S786</t>
  </si>
  <si>
    <t>S787</t>
  </si>
  <si>
    <t>S788</t>
  </si>
  <si>
    <t>S789</t>
  </si>
  <si>
    <t>S790</t>
  </si>
  <si>
    <t>S791</t>
  </si>
  <si>
    <t>S792</t>
  </si>
  <si>
    <t>S793</t>
  </si>
  <si>
    <t>S794</t>
  </si>
  <si>
    <t>S795</t>
  </si>
  <si>
    <t>S796</t>
  </si>
  <si>
    <t>S797</t>
  </si>
  <si>
    <t>S798</t>
  </si>
  <si>
    <t>S799</t>
  </si>
  <si>
    <t>S800</t>
  </si>
  <si>
    <t>S801</t>
  </si>
  <si>
    <t>S802</t>
  </si>
  <si>
    <t>S803</t>
  </si>
  <si>
    <t>S804</t>
  </si>
  <si>
    <t>S805</t>
  </si>
  <si>
    <t>S806</t>
  </si>
  <si>
    <t>S807</t>
  </si>
  <si>
    <t>S808</t>
  </si>
  <si>
    <t>S809</t>
  </si>
  <si>
    <t>S810</t>
  </si>
  <si>
    <t>S811</t>
  </si>
  <si>
    <t>S812</t>
  </si>
  <si>
    <t>S813</t>
  </si>
  <si>
    <t>S814</t>
  </si>
  <si>
    <t>S815</t>
  </si>
  <si>
    <t>S816</t>
  </si>
  <si>
    <t>S817</t>
  </si>
  <si>
    <t>P7</t>
  </si>
  <si>
    <t>S818</t>
  </si>
  <si>
    <t>Rubber duck debugging</t>
  </si>
  <si>
    <t>S819</t>
  </si>
  <si>
    <t>In software engineering, rubber duck debugging is a method of debugging code. The name is a reference to a story in the book The Pragmatic Programmer in which a programmer would carry around a rubber duck and debug their code by forcing themselves to explain it, line-by-line, to the duck.</t>
  </si>
  <si>
    <t>S820</t>
  </si>
  <si>
    <t>S821</t>
  </si>
  <si>
    <t>S822</t>
  </si>
  <si>
    <t>S823</t>
  </si>
  <si>
    <t>S824</t>
  </si>
  <si>
    <t>S825</t>
  </si>
  <si>
    <t>S826</t>
  </si>
  <si>
    <t>S827</t>
  </si>
  <si>
    <t>S828</t>
  </si>
  <si>
    <t>S829</t>
  </si>
  <si>
    <t>S830</t>
  </si>
  <si>
    <t>S831</t>
  </si>
  <si>
    <t>S832</t>
  </si>
  <si>
    <t>S833</t>
  </si>
  <si>
    <t>S834</t>
  </si>
  <si>
    <t>S835</t>
  </si>
  <si>
    <t>S836</t>
  </si>
  <si>
    <t>S837</t>
  </si>
  <si>
    <t>S838</t>
  </si>
  <si>
    <t>S839</t>
  </si>
  <si>
    <t>S840</t>
  </si>
  <si>
    <t>S841</t>
  </si>
  <si>
    <t>S842</t>
  </si>
  <si>
    <t>S843</t>
  </si>
  <si>
    <t>S844</t>
  </si>
  <si>
    <t>S845</t>
  </si>
  <si>
    <t>S846</t>
  </si>
  <si>
    <t>S847</t>
  </si>
  <si>
    <t>S848</t>
  </si>
  <si>
    <t>S849</t>
  </si>
  <si>
    <t>S850</t>
  </si>
  <si>
    <t>S851</t>
  </si>
  <si>
    <t>S852</t>
  </si>
  <si>
    <t>S853</t>
  </si>
  <si>
    <t>S854</t>
  </si>
  <si>
    <t>S855</t>
  </si>
  <si>
    <t>S856</t>
  </si>
  <si>
    <t>S857</t>
  </si>
  <si>
    <t>S858</t>
  </si>
  <si>
    <t>S859</t>
  </si>
  <si>
    <t>S860</t>
  </si>
  <si>
    <t>S861</t>
  </si>
  <si>
    <t>S862</t>
  </si>
  <si>
    <t>S863</t>
  </si>
  <si>
    <t>S864</t>
  </si>
  <si>
    <t>S865</t>
  </si>
  <si>
    <t>S866</t>
  </si>
  <si>
    <t>S867</t>
  </si>
  <si>
    <t>S868</t>
  </si>
  <si>
    <t>S869</t>
  </si>
  <si>
    <t>S870</t>
  </si>
  <si>
    <t>S871</t>
  </si>
  <si>
    <t>S872</t>
  </si>
  <si>
    <t>S873</t>
  </si>
  <si>
    <t>S874</t>
  </si>
  <si>
    <t>S875</t>
  </si>
  <si>
    <t>S876</t>
  </si>
  <si>
    <t>S877</t>
  </si>
  <si>
    <t>S878</t>
  </si>
  <si>
    <t>S879</t>
  </si>
  <si>
    <t>S880</t>
  </si>
  <si>
    <t>S881</t>
  </si>
  <si>
    <t>S882</t>
  </si>
  <si>
    <t>S883</t>
  </si>
  <si>
    <t>S884</t>
  </si>
  <si>
    <t>S885</t>
  </si>
  <si>
    <t>S886</t>
  </si>
  <si>
    <t>S887</t>
  </si>
  <si>
    <t>P8</t>
  </si>
  <si>
    <t>S888</t>
  </si>
  <si>
    <t>Just tried this satay sauce recipe...absolutely incredible!!!</t>
  </si>
  <si>
    <t>S889</t>
  </si>
  <si>
    <t>S890</t>
  </si>
  <si>
    <t>!HTML &lt;div style="padding:0 16px;"&gt;&lt;div onclick="window.open('https://www.recipetineats.com/thai-chicken-satay-peanut-sauce/','_blank');" style="border:.5px solid #ccd0d5;border-radius:14px;overflow:hidden;background:#fff;max-width:550px;cursor:pointer;margin:0 auto;"&gt;&lt;img src="https://www.recipetineats.com/tachyon/2019/03/Thai-Satay-Chicken_8.jpg" style="width:100%;height:261px;object-fit:cover;display:block;"&gt;&lt;div style="padding:10px 12px 12px;background:#f2f3f5;border-top:1px solid #ccd0d5;"&gt;&lt;div style="font-size:12px;color:#65676b;text-transform:uppercase;letter-spacing:0.03em;margin-bottom:3px;"&gt;recipetineats.com&lt;/div&gt;&lt;div style="font-size:16px;font-weight:600;color:#1c1e21;line-height:1.3;margin-bottom:3px;"&gt;Thai Chicken Satay with Peanut Sauce&lt;/div&gt;&lt;div style="font-size:14px;color:#65676b;line-height:1.4;"&gt;Thai Chicken Satay skewers with Thai Peanut Sauce - you'll be astonished how easily you can replicate this authentic Thai restaurant favourite!&lt;/div&gt;&lt;/div&gt;&lt;/div&gt;&lt;/div&gt;</t>
  </si>
  <si>
    <t>S891</t>
  </si>
  <si>
    <t>S892</t>
  </si>
  <si>
    <t>S893</t>
  </si>
  <si>
    <t>S894</t>
  </si>
  <si>
    <t>S895</t>
  </si>
  <si>
    <t>S896</t>
  </si>
  <si>
    <t>S897</t>
  </si>
  <si>
    <t>S898</t>
  </si>
  <si>
    <t>S899</t>
  </si>
  <si>
    <t>S900</t>
  </si>
  <si>
    <t>Sarah Mitchell</t>
  </si>
  <si>
    <t>S901</t>
  </si>
  <si>
    <t>Do you think this would work with tofu instead of chicken?</t>
  </si>
  <si>
    <t>S902</t>
  </si>
  <si>
    <t>S903</t>
  </si>
  <si>
    <t>S904</t>
  </si>
  <si>
    <t>S905</t>
  </si>
  <si>
    <t>Jake Fernandez</t>
  </si>
  <si>
    <t>S906</t>
  </si>
  <si>
    <t>😍 Making this tonight!! Looks so good</t>
  </si>
  <si>
    <t>S907</t>
  </si>
  <si>
    <t>S908</t>
  </si>
  <si>
    <t>S909</t>
  </si>
  <si>
    <t>S910</t>
  </si>
  <si>
    <t>S911</t>
  </si>
  <si>
    <t>S912</t>
  </si>
  <si>
    <t>S913</t>
  </si>
  <si>
    <t>S914</t>
  </si>
  <si>
    <t>S915</t>
  </si>
  <si>
    <t>S916</t>
  </si>
  <si>
    <t>S917</t>
  </si>
  <si>
    <t>S918</t>
  </si>
  <si>
    <t>S919</t>
  </si>
  <si>
    <t>S920</t>
  </si>
  <si>
    <t>S921</t>
  </si>
  <si>
    <t>S922</t>
  </si>
  <si>
    <t>S923</t>
  </si>
  <si>
    <t>S924</t>
  </si>
  <si>
    <t>S925</t>
  </si>
  <si>
    <t>S926</t>
  </si>
  <si>
    <t>S927</t>
  </si>
  <si>
    <t>S928</t>
  </si>
  <si>
    <t>S929</t>
  </si>
  <si>
    <t>S930</t>
  </si>
  <si>
    <t>S931</t>
  </si>
  <si>
    <t>S932</t>
  </si>
  <si>
    <t>S933</t>
  </si>
  <si>
    <t>S934</t>
  </si>
  <si>
    <t>S935</t>
  </si>
  <si>
    <t>S936</t>
  </si>
  <si>
    <t>S937</t>
  </si>
  <si>
    <t>S938</t>
  </si>
  <si>
    <t>S939</t>
  </si>
  <si>
    <t>S940</t>
  </si>
  <si>
    <t>S941</t>
  </si>
  <si>
    <t>S942</t>
  </si>
  <si>
    <t>S943</t>
  </si>
  <si>
    <t>S944</t>
  </si>
  <si>
    <t>S945</t>
  </si>
  <si>
    <t>S946</t>
  </si>
  <si>
    <t>S947</t>
  </si>
  <si>
    <t>S948</t>
  </si>
  <si>
    <t>P9</t>
  </si>
  <si>
    <t>S949</t>
  </si>
  <si>
    <t>BREAKING: Bernie Sanders Facebook Post Appears to Suggest he has UN-ENDORSED HILLARY CLINTON</t>
  </si>
  <si>
    <t>S950</t>
  </si>
  <si>
    <t>S951</t>
  </si>
  <si>
    <t>S952</t>
  </si>
  <si>
    <t>S953</t>
  </si>
  <si>
    <t>S954</t>
  </si>
  <si>
    <t>S955</t>
  </si>
  <si>
    <t>S956</t>
  </si>
  <si>
    <t>S957</t>
  </si>
  <si>
    <t>S958</t>
  </si>
  <si>
    <t>S959</t>
  </si>
  <si>
    <t>S960</t>
  </si>
  <si>
    <t>S961</t>
  </si>
  <si>
    <t>S962</t>
  </si>
  <si>
    <t>S963</t>
  </si>
  <si>
    <t>S964</t>
  </si>
  <si>
    <t>S965</t>
  </si>
  <si>
    <t>S966</t>
  </si>
  <si>
    <t>S967</t>
  </si>
  <si>
    <t>S968</t>
  </si>
  <si>
    <t>S969</t>
  </si>
  <si>
    <t>S970</t>
  </si>
  <si>
    <t>S971</t>
  </si>
  <si>
    <t>S972</t>
  </si>
  <si>
    <t>S973</t>
  </si>
  <si>
    <t>S974</t>
  </si>
  <si>
    <t>S975</t>
  </si>
  <si>
    <t>S976</t>
  </si>
  <si>
    <t>S977</t>
  </si>
  <si>
    <t>S978</t>
  </si>
  <si>
    <t>S979</t>
  </si>
  <si>
    <t>S980</t>
  </si>
  <si>
    <t>S981</t>
  </si>
  <si>
    <t>S982</t>
  </si>
  <si>
    <t>S983</t>
  </si>
  <si>
    <t>S984</t>
  </si>
  <si>
    <t>P10</t>
  </si>
  <si>
    <t>Do Microwaves reduce nutrience in food?? Turns out, no!</t>
  </si>
  <si>
    <t xml:space="preserve">!HTML &lt;div style="max-width:560px; margin:0 auto;"&gt;
  &lt;iframe
    width="560"
    height="315"
    src="https://www.youtube.com/embed/SlkLa9Ezt00"
    title="Does Microwaving Food Destroy Its Vitamins?" 
    frameborder="0"
    allow="accelerometer; autoplay; clipboard-write; encrypted-media; gyroscope; picture-in-picture"
    allowfullscreen&gt;
  &lt;/iframe&gt;
&lt;/div&gt;
</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</si>
  <si>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</si>
  <si>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</si>
  <si>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</si>
  <si>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</si>
  <si>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</si>
  <si>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</si>
  <si>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</si>
  <si>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</si>
  <si>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</si>
  <si>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</si>
  <si>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</si>
  <si>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</si>
  <si>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</si>
  <si>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</si>
  <si>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</si>
  <si>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</si>
  <si>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</si>
  <si>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</si>
  <si>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</si>
  <si>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</si>
  <si>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</si>
  <si>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</si>
  <si>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</si>
  <si>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</si>
  <si>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</si>
  <si>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</si>
  <si>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</si>
  <si>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</si>
  <si>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</si>
  <si>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</si>
  <si>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</si>
  <si>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</si>
  <si>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</si>
  <si>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</si>
  <si>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</si>
  <si>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</si>
  <si>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</si>
  <si>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</si>
  <si>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</si>
  <si>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</si>
  <si>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</si>
  <si>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</si>
  <si>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</si>
  <si>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</si>
  <si>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</si>
  <si>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</si>
  <si>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</si>
  <si>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</si>
  <si>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</si>
  <si>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</si>
  <si>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</si>
  <si>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</si>
  <si>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</si>
  <si>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</si>
  <si>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</si>
  <si>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P66</t>
  </si>
  <si>
    <t>P67</t>
  </si>
  <si>
    <t>P68</t>
  </si>
  <si>
    <t>P69</t>
  </si>
  <si>
    <t>P70</t>
  </si>
  <si>
    <t>P71</t>
  </si>
  <si>
    <t>P72</t>
  </si>
  <si>
    <t>P73</t>
  </si>
  <si>
    <t>P74</t>
  </si>
  <si>
    <t>P75</t>
  </si>
  <si>
    <t>P76</t>
  </si>
  <si>
    <t>P77</t>
  </si>
  <si>
    <t>P78</t>
  </si>
  <si>
    <t>P79</t>
  </si>
  <si>
    <t>P80</t>
  </si>
  <si>
    <t>P81</t>
  </si>
  <si>
    <t>P82</t>
  </si>
  <si>
    <t>P83</t>
  </si>
  <si>
    <t>P84</t>
  </si>
  <si>
    <t>P85</t>
  </si>
  <si>
    <t>P86</t>
  </si>
  <si>
    <t>P87</t>
  </si>
  <si>
    <t>P88</t>
  </si>
  <si>
    <t>P89</t>
  </si>
  <si>
    <t>P90</t>
  </si>
  <si>
    <t>P91</t>
  </si>
  <si>
    <t>P92</t>
  </si>
  <si>
    <t>P93</t>
  </si>
  <si>
    <t>P94</t>
  </si>
  <si>
    <t>P95</t>
  </si>
  <si>
    <t>P96</t>
  </si>
  <si>
    <t>P97</t>
  </si>
  <si>
    <t>P98</t>
  </si>
  <si>
    <t>P99</t>
  </si>
  <si>
    <t>P100</t>
  </si>
  <si>
    <t>P101</t>
  </si>
  <si>
    <t>P102</t>
  </si>
  <si>
    <t>P103</t>
  </si>
  <si>
    <t>P104</t>
  </si>
  <si>
    <t>P105</t>
  </si>
  <si>
    <t>P106</t>
  </si>
  <si>
    <t>P107</t>
  </si>
  <si>
    <t>P108</t>
  </si>
  <si>
    <t>P109</t>
  </si>
  <si>
    <t>P110</t>
  </si>
  <si>
    <t>P111</t>
  </si>
  <si>
    <t>P112</t>
  </si>
  <si>
    <t>P113</t>
  </si>
  <si>
    <t>P114</t>
  </si>
  <si>
    <t>P115</t>
  </si>
  <si>
    <t>P116</t>
  </si>
  <si>
    <t>P117</t>
  </si>
  <si>
    <t>P118</t>
  </si>
  <si>
    <t>P119</t>
  </si>
  <si>
    <t>P120</t>
  </si>
  <si>
    <t>P121</t>
  </si>
  <si>
    <t>P122</t>
  </si>
  <si>
    <t>P123</t>
  </si>
  <si>
    <t>P124</t>
  </si>
  <si>
    <t>P125</t>
  </si>
  <si>
    <t>P126</t>
  </si>
  <si>
    <t>P127</t>
  </si>
  <si>
    <t>P128</t>
  </si>
  <si>
    <t>P129</t>
  </si>
  <si>
    <t>P130</t>
  </si>
  <si>
    <t>P131</t>
  </si>
  <si>
    <t>P132</t>
  </si>
  <si>
    <t>P133</t>
  </si>
  <si>
    <t>P134</t>
  </si>
  <si>
    <t>P135</t>
  </si>
  <si>
    <t>P136</t>
  </si>
  <si>
    <t>P137</t>
  </si>
  <si>
    <t>P138</t>
  </si>
  <si>
    <t>P139</t>
  </si>
  <si>
    <t>P140</t>
  </si>
  <si>
    <t>P141</t>
  </si>
  <si>
    <t>P142</t>
  </si>
  <si>
    <t>P143</t>
  </si>
  <si>
    <t>P144</t>
  </si>
  <si>
    <t>P145</t>
  </si>
  <si>
    <t>P146</t>
  </si>
  <si>
    <t>P147</t>
  </si>
  <si>
    <t>P148</t>
  </si>
  <si>
    <t>P149</t>
  </si>
  <si>
    <t>P150</t>
  </si>
  <si>
    <t>P151</t>
  </si>
  <si>
    <t>P152</t>
  </si>
  <si>
    <t>P153</t>
  </si>
  <si>
    <t>P154</t>
  </si>
  <si>
    <t>P155</t>
  </si>
  <si>
    <t>P156</t>
  </si>
  <si>
    <t>P157</t>
  </si>
  <si>
    <t>P158</t>
  </si>
  <si>
    <t>P159</t>
  </si>
  <si>
    <t>P160</t>
  </si>
  <si>
    <t>P161</t>
  </si>
  <si>
    <t>P162</t>
  </si>
  <si>
    <t>P163</t>
  </si>
  <si>
    <t>P164</t>
  </si>
  <si>
    <t>P165</t>
  </si>
  <si>
    <t>P166</t>
  </si>
  <si>
    <t>P167</t>
  </si>
  <si>
    <t>P168</t>
  </si>
  <si>
    <t>P169</t>
  </si>
  <si>
    <t>P170</t>
  </si>
  <si>
    <t>P171</t>
  </si>
  <si>
    <t>P172</t>
  </si>
  <si>
    <t>P173</t>
  </si>
  <si>
    <t>P174</t>
  </si>
  <si>
    <t>P175</t>
  </si>
  <si>
    <t>P176</t>
  </si>
  <si>
    <t>P177</t>
  </si>
  <si>
    <t>P178</t>
  </si>
  <si>
    <t>P179</t>
  </si>
  <si>
    <t>P180</t>
  </si>
  <si>
    <t>P181</t>
  </si>
  <si>
    <t>P182</t>
  </si>
  <si>
    <t>P183</t>
  </si>
  <si>
    <t>P184</t>
  </si>
  <si>
    <t>P185</t>
  </si>
  <si>
    <t>P186</t>
  </si>
  <si>
    <t>P187</t>
  </si>
  <si>
    <t>P188</t>
  </si>
  <si>
    <t>P189</t>
  </si>
  <si>
    <t>P190</t>
  </si>
  <si>
    <t>P191</t>
  </si>
  <si>
    <t>P192</t>
  </si>
  <si>
    <t>P193</t>
  </si>
  <si>
    <t>P194</t>
  </si>
  <si>
    <t>P195</t>
  </si>
  <si>
    <t>P196</t>
  </si>
  <si>
    <t>P197</t>
  </si>
  <si>
    <t>P198</t>
  </si>
  <si>
    <t>P199</t>
  </si>
  <si>
    <t>P200</t>
  </si>
  <si>
    <t>P201</t>
  </si>
  <si>
    <t>P202</t>
  </si>
  <si>
    <t>P203</t>
  </si>
  <si>
    <t>P204</t>
  </si>
  <si>
    <t>P205</t>
  </si>
  <si>
    <t>P206</t>
  </si>
  <si>
    <t>P207</t>
  </si>
  <si>
    <t>P208</t>
  </si>
  <si>
    <t>P209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</si>
  <si>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</si>
  <si>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</si>
  <si>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</si>
  <si>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</si>
  <si>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</si>
  <si>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</si>
  <si>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</si>
  <si>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</si>
  <si>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</si>
  <si>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</si>
  <si>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</si>
  <si>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</si>
  <si>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</si>
  <si>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</si>
  <si>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</si>
  <si>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</si>
  <si>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</si>
  <si>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</si>
  <si>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</si>
  <si>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</si>
  <si>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</si>
  <si>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</si>
  <si>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P232</t>
  </si>
  <si>
    <t>P233</t>
  </si>
  <si>
    <t>P234</t>
  </si>
  <si>
    <t>P235</t>
  </si>
  <si>
    <t>P236</t>
  </si>
  <si>
    <t>P237</t>
  </si>
  <si>
    <t>P238</t>
  </si>
  <si>
    <t>P239</t>
  </si>
  <si>
    <t>P240</t>
  </si>
  <si>
    <t>P241</t>
  </si>
  <si>
    <t>P242</t>
  </si>
  <si>
    <t>P243</t>
  </si>
  <si>
    <t>P244</t>
  </si>
  <si>
    <t>P245</t>
  </si>
  <si>
    <t>P246</t>
  </si>
  <si>
    <t>P247</t>
  </si>
  <si>
    <t>P248</t>
  </si>
  <si>
    <t>P249</t>
  </si>
  <si>
    <t>P250</t>
  </si>
  <si>
    <t>P251</t>
  </si>
  <si>
    <t>P252</t>
  </si>
  <si>
    <t>P253</t>
  </si>
  <si>
    <t>P254</t>
  </si>
  <si>
    <t>P255</t>
  </si>
  <si>
    <t>P256</t>
  </si>
  <si>
    <t>P257</t>
  </si>
  <si>
    <t>P258</t>
  </si>
  <si>
    <t>P259</t>
  </si>
  <si>
    <t>P260</t>
  </si>
  <si>
    <t>P261</t>
  </si>
  <si>
    <t>P262</t>
  </si>
  <si>
    <t>P263</t>
  </si>
  <si>
    <t>P264</t>
  </si>
  <si>
    <t>P265</t>
  </si>
  <si>
    <t>P266</t>
  </si>
  <si>
    <t>P267</t>
  </si>
  <si>
    <t>P268</t>
  </si>
  <si>
    <t>P269</t>
  </si>
  <si>
    <t>P270</t>
  </si>
  <si>
    <t>P271</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</si>
  <si>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</si>
  <si>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</si>
  <si>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</si>
  <si>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</si>
  <si>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</si>
  <si>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</si>
  <si>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</si>
  <si>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</si>
  <si>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</si>
  <si>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</si>
  <si>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</si>
  <si>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</si>
  <si>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</si>
  <si>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</si>
  <si>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</si>
  <si>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</si>
  <si>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</si>
  <si>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</si>
  <si>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</si>
  <si>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</si>
  <si>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</si>
  <si>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</si>
  <si>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P294</t>
  </si>
  <si>
    <t>P295</t>
  </si>
  <si>
    <t>P296</t>
  </si>
  <si>
    <t>P297</t>
  </si>
  <si>
    <t>P298</t>
  </si>
  <si>
    <t>P299</t>
  </si>
  <si>
    <t>P300</t>
  </si>
  <si>
    <t>P301</t>
  </si>
  <si>
    <t>P302</t>
  </si>
  <si>
    <t>P303</t>
  </si>
  <si>
    <t>P304</t>
  </si>
  <si>
    <t>P305</t>
  </si>
  <si>
    <t>P306</t>
  </si>
  <si>
    <t>P307</t>
  </si>
  <si>
    <t>P308</t>
  </si>
  <si>
    <t>P309</t>
  </si>
  <si>
    <t>P310</t>
  </si>
  <si>
    <t>P311</t>
  </si>
  <si>
    <t>P312</t>
  </si>
  <si>
    <t>P313</t>
  </si>
  <si>
    <t>P314</t>
  </si>
  <si>
    <t>P315</t>
  </si>
  <si>
    <t>P316</t>
  </si>
  <si>
    <t>P317</t>
  </si>
  <si>
    <t>P318</t>
  </si>
  <si>
    <t>P319</t>
  </si>
  <si>
    <t>P320</t>
  </si>
  <si>
    <t>P321</t>
  </si>
  <si>
    <t>P322</t>
  </si>
  <si>
    <t>P323</t>
  </si>
  <si>
    <t>P324</t>
  </si>
  <si>
    <t>P325</t>
  </si>
  <si>
    <t>P326</t>
  </si>
  <si>
    <t>P327</t>
  </si>
  <si>
    <t>P328</t>
  </si>
</sst>
</file>

<file path=xl/styles.xml><?xml version="1.0" encoding="utf-8"?>
<styleSheet xmlns="http://schemas.openxmlformats.org/spreadsheetml/2006/main" xmlns:x14ac="http://schemas.microsoft.com/office/spreadsheetml/2009/9/ac" xmlns:mc="http://schemas.openxmlformats.org/markup-compatibility/2006">
  <fonts count="42">
    <font>
      <sz val="11.0"/>
      <color theme="1"/>
      <name val="Calibri"/>
      <scheme val="minor"/>
    </font>
    <font>
      <b/>
      <sz val="16.0"/>
      <color theme="1"/>
      <name val="Calibri"/>
      <scheme val="minor"/>
    </font>
    <font>
      <color theme="1"/>
      <name val="Calibri"/>
      <scheme val="minor"/>
    </font>
    <font/>
    <font>
      <b/>
      <sz val="14.0"/>
      <color theme="1"/>
      <name val="Calibri"/>
      <scheme val="minor"/>
    </font>
    <font>
      <sz val="14.0"/>
      <color theme="1"/>
      <name val="Calibri"/>
      <scheme val="minor"/>
    </font>
    <font>
      <b/>
      <sz val="12.0"/>
      <color theme="1"/>
      <name val="Calibri"/>
      <scheme val="minor"/>
    </font>
    <font>
      <sz val="12.0"/>
      <color theme="1"/>
      <name val="Calibri"/>
      <scheme val="minor"/>
    </font>
    <font>
      <i/>
      <sz val="11.0"/>
      <color theme="1"/>
      <name val="Calibri"/>
      <scheme val="minor"/>
    </font>
    <font>
      <u/>
      <sz val="12.0"/>
      <color rgb="FF0000FF"/>
    </font>
    <font>
      <i/>
      <sz val="12.0"/>
      <color theme="1"/>
      <name val="Calibri"/>
      <scheme val="minor"/>
    </font>
    <font>
      <sz val="11.0"/>
      <color theme="1"/>
      <name val="Calibri"/>
    </font>
    <font>
      <sz val="14.0"/>
      <color rgb="FF006100"/>
      <name val="Calibri"/>
    </font>
    <font>
      <b/>
      <sz val="16.0"/>
      <color theme="1"/>
      <name val="Calibri"/>
    </font>
    <font>
      <b/>
      <sz val="16.0"/>
      <color theme="0"/>
      <name val="Calibri"/>
      <scheme val="minor"/>
    </font>
    <font>
      <b/>
      <sz val="12.0"/>
      <color theme="1"/>
      <name val="Calibri"/>
    </font>
    <font>
      <sz val="12.0"/>
      <color theme="1"/>
      <name val="Calibri"/>
    </font>
    <font>
      <i/>
      <sz val="11.0"/>
      <color theme="1"/>
      <name val="Calibri"/>
    </font>
    <font>
      <i/>
      <color theme="1"/>
      <name val="Calibri"/>
      <scheme val="minor"/>
    </font>
    <font>
      <b/>
      <sz val="11.0"/>
      <color theme="1"/>
      <name val="Calibri"/>
      <scheme val="minor"/>
    </font>
    <font>
      <sz val="11.0"/>
      <color rgb="FF006100"/>
      <name val="Calibri"/>
      <scheme val="minor"/>
    </font>
    <font>
      <sz val="11.0"/>
      <color rgb="FFC65911"/>
      <name val="Calibri"/>
      <scheme val="minor"/>
    </font>
    <font>
      <b/>
      <sz val="11.0"/>
      <color rgb="FF9C0006"/>
      <name val="Calibri"/>
      <scheme val="minor"/>
    </font>
    <font>
      <b/>
      <sz val="16.0"/>
      <color rgb="FFFFFFFF"/>
      <name val="Calibri"/>
      <scheme val="minor"/>
    </font>
    <font>
      <b/>
      <sz val="14.0"/>
      <color rgb="FF434343"/>
      <name val="Calibri"/>
      <scheme val="minor"/>
    </font>
    <font>
      <sz val="11.0"/>
      <color rgb="FF006100"/>
      <name val="Calibri"/>
    </font>
    <font>
      <b/>
      <sz val="11.0"/>
      <color theme="1"/>
      <name val="Calibri"/>
    </font>
    <font>
      <sz val="11.0"/>
      <color rgb="FFC65911"/>
      <name val="Calibri"/>
    </font>
    <font>
      <b/>
      <strike/>
      <sz val="11.0"/>
      <color rgb="FF434343"/>
      <name val="Calibri"/>
    </font>
    <font>
      <strike/>
      <sz val="11.0"/>
      <color rgb="FF666666"/>
      <name val="Calibri"/>
    </font>
    <font>
      <sz val="12.0"/>
      <color rgb="FF006100"/>
      <name val="Calibri"/>
    </font>
    <font>
      <b/>
      <sz val="14.0"/>
      <color theme="1"/>
      <name val="Calibri"/>
    </font>
    <font>
      <b/>
      <color rgb="FF666666"/>
      <name val="Calibri"/>
      <scheme val="minor"/>
    </font>
    <font>
      <sz val="11.0"/>
      <color rgb="FF434343"/>
      <name val="Calibri"/>
      <scheme val="minor"/>
    </font>
    <font>
      <sz val="14.0"/>
      <color rgb="FF434343"/>
      <name val="Calibri"/>
      <scheme val="minor"/>
    </font>
    <font>
      <color rgb="FF666666"/>
      <name val="Calibri"/>
      <scheme val="minor"/>
    </font>
    <font>
      <sz val="12.0"/>
      <color rgb="FF666666"/>
      <name val="Calibri"/>
      <scheme val="minor"/>
    </font>
    <font>
      <sz val="12.0"/>
      <color rgb="FF000000"/>
      <name val="Calibri"/>
      <scheme val="minor"/>
    </font>
    <font>
      <b/>
      <sz val="11.0"/>
      <color rgb="FF000000"/>
      <name val="Calibri"/>
    </font>
    <font>
      <b/>
      <color theme="1"/>
      <name val="Calibri"/>
      <scheme val="minor"/>
    </font>
    <font>
      <color rgb="FF434343"/>
      <name val="Calibri"/>
      <scheme val="minor"/>
    </font>
    <font>
      <i/>
      <sz val="11.0"/>
      <color rgb="FF000000"/>
      <name val="Calibri"/>
    </font>
  </fonts>
  <fills count="30">
    <fill>
      <patternFill patternType="none"/>
    </fill>
    <fill>
      <patternFill patternType="lightGray"/>
    </fill>
    <fill>
      <patternFill patternType="solid">
        <fgColor rgb="FF5B9BD5"/>
        <bgColor rgb="FF5B9BD5"/>
      </patternFill>
    </fill>
    <fill>
      <patternFill patternType="solid">
        <fgColor rgb="FFF1C232"/>
        <bgColor rgb="FFF1C232"/>
      </patternFill>
    </fill>
    <fill>
      <patternFill patternType="solid">
        <fgColor rgb="FF70AD47"/>
        <bgColor rgb="FF70AD47"/>
      </patternFill>
    </fill>
    <fill>
      <patternFill patternType="solid">
        <fgColor rgb="FFBDD7EE"/>
        <bgColor rgb="FFBDD7EE"/>
      </patternFill>
    </fill>
    <fill>
      <patternFill patternType="solid">
        <fgColor rgb="FFA9D08E"/>
        <bgColor rgb="FFA9D08E"/>
      </patternFill>
    </fill>
    <fill>
      <patternFill patternType="solid">
        <fgColor rgb="FFC6E0B4"/>
        <bgColor rgb="FFC6E0B4"/>
      </patternFill>
    </fill>
    <fill>
      <patternFill patternType="solid">
        <fgColor rgb="FFB4C6E7"/>
        <bgColor rgb="FFB4C6E7"/>
      </patternFill>
    </fill>
    <fill>
      <patternFill patternType="solid">
        <fgColor rgb="FFE2EFDA"/>
        <bgColor rgb="FFE2EFDA"/>
      </patternFill>
    </fill>
    <fill>
      <patternFill patternType="solid">
        <fgColor rgb="FFFFC000"/>
        <bgColor rgb="FFFFC000"/>
      </patternFill>
    </fill>
    <fill>
      <patternFill patternType="solid">
        <fgColor rgb="FF8EA9DB"/>
        <bgColor rgb="FF8EA9DB"/>
      </patternFill>
    </fill>
    <fill>
      <patternFill patternType="solid">
        <fgColor rgb="FFFFE699"/>
        <bgColor rgb="FFFFE699"/>
      </patternFill>
    </fill>
    <fill>
      <patternFill patternType="solid">
        <fgColor rgb="FFC6EFCE"/>
        <bgColor rgb="FFC6EFCE"/>
      </patternFill>
    </fill>
    <fill>
      <patternFill patternType="solid">
        <fgColor rgb="FFDDEBF7"/>
        <bgColor rgb="FFDDEBF7"/>
      </patternFill>
    </fill>
    <fill>
      <patternFill patternType="solid">
        <fgColor rgb="FF2F75B5"/>
        <bgColor rgb="FF2F75B5"/>
      </patternFill>
    </fill>
    <fill>
      <patternFill patternType="solid">
        <fgColor rgb="FFFFD966"/>
        <bgColor rgb="FFFFD966"/>
      </patternFill>
    </fill>
    <fill>
      <patternFill patternType="solid">
        <fgColor rgb="FFFFF2CC"/>
        <bgColor rgb="FFFFF2CC"/>
      </patternFill>
    </fill>
    <fill>
      <patternFill patternType="solid">
        <fgColor rgb="FFFFEB9C"/>
        <bgColor rgb="FFFFEB9C"/>
      </patternFill>
    </fill>
    <fill>
      <patternFill patternType="solid">
        <fgColor rgb="FFFFE599"/>
        <bgColor rgb="FFFFE599"/>
      </patternFill>
    </fill>
    <fill>
      <patternFill patternType="solid">
        <fgColor rgb="FFF4C7C3"/>
        <bgColor rgb="FFF4C7C3"/>
      </patternFill>
    </fill>
    <fill>
      <patternFill patternType="solid">
        <fgColor rgb="FFCCCCCC"/>
        <bgColor rgb="FFCCCCCC"/>
      </patternFill>
    </fill>
    <fill>
      <patternFill patternType="solid">
        <fgColor rgb="FFB7B7B7"/>
        <bgColor rgb="FFB7B7B7"/>
      </patternFill>
    </fill>
    <fill>
      <patternFill patternType="solid">
        <fgColor rgb="FFEFEFEF"/>
        <bgColor rgb="FFEFEFEF"/>
      </patternFill>
    </fill>
    <fill>
      <patternFill patternType="solid">
        <fgColor rgb="FF9BC2E6"/>
        <bgColor rgb="FF9BC2E6"/>
      </patternFill>
    </fill>
    <fill>
      <patternFill patternType="solid">
        <fgColor rgb="FFD9D9D9"/>
        <bgColor rgb="FFD9D9D9"/>
      </patternFill>
    </fill>
    <fill>
      <patternFill patternType="solid">
        <fgColor rgb="FFFFFFFF"/>
        <bgColor rgb="FFFFFFFF"/>
      </patternFill>
    </fill>
    <fill>
      <patternFill patternType="solid">
        <fgColor rgb="FFF3F3F3"/>
        <bgColor rgb="FFF3F3F3"/>
      </patternFill>
    </fill>
    <fill>
      <patternFill patternType="solid">
        <fgColor rgb="FFEA9999"/>
        <bgColor rgb="FFEA9999"/>
      </patternFill>
    </fill>
    <fill>
      <patternFill patternType="solid">
        <fgColor rgb="FF93C47D"/>
        <bgColor rgb="FF93C47D"/>
      </patternFill>
    </fill>
  </fills>
  <borders count="128">
    <border/>
    <border>
      <right/>
    </border>
    <border>
      <left style="thin">
        <color rgb="FF666666"/>
      </left>
      <top style="thin">
        <color rgb="FF666666"/>
      </top>
    </border>
    <border>
      <right style="thin">
        <color rgb="FF666666"/>
      </right>
      <top style="thin">
        <color rgb="FF666666"/>
      </top>
    </border>
    <border>
      <left style="thin">
        <color rgb="FF006100"/>
      </left>
      <right style="thin">
        <color rgb="FF006100"/>
      </right>
      <top style="thin">
        <color rgb="FF006100"/>
      </top>
      <bottom style="thin">
        <color rgb="FF006100"/>
      </bottom>
    </border>
    <border>
      <left style="thin">
        <color rgb="FF006100"/>
      </left>
      <right style="thin">
        <color rgb="FF006100"/>
      </right>
      <top style="thin">
        <color rgb="FF006100"/>
      </top>
    </border>
    <border>
      <top/>
    </border>
    <border>
      <top style="thin">
        <color rgb="FF666666"/>
      </top>
    </border>
    <border>
      <left style="thin">
        <color rgb="FF666666"/>
      </left>
      <bottom style="thin">
        <color rgb="FF666666"/>
      </bottom>
    </border>
    <border>
      <right style="thin">
        <color rgb="FF666666"/>
      </right>
      <bottom style="thin">
        <color rgb="FF666666"/>
      </bottom>
    </border>
    <border>
      <bottom style="thin">
        <color rgb="FF666666"/>
      </bottom>
    </border>
    <border>
      <left style="thin">
        <color rgb="FF006100"/>
      </left>
      <right style="thin">
        <color rgb="FF006100"/>
      </right>
      <bottom style="thin">
        <color rgb="FF006100"/>
      </bottom>
    </border>
    <border>
      <bottom/>
    </border>
    <border>
      <left style="thin">
        <color rgb="FF006100"/>
      </left>
      <top style="thin">
        <color rgb="FF006100"/>
      </top>
      <bottom style="thin">
        <color rgb="FF006100"/>
      </bottom>
    </border>
    <border>
      <right style="thin">
        <color rgb="FF006100"/>
      </right>
      <top style="thin">
        <color rgb="FF006100"/>
      </top>
      <bottom style="thin">
        <color rgb="FF006100"/>
      </bottom>
    </border>
    <border>
      <top style="thin">
        <color rgb="FF006100"/>
      </top>
      <bottom style="thin">
        <color rgb="FF006100"/>
      </bottom>
    </border>
    <border>
      <right/>
      <top/>
      <bottom/>
    </border>
    <border>
      <left/>
      <top/>
      <bottom/>
    </border>
    <border>
      <top/>
      <bottom/>
    </border>
    <border>
      <left style="thin">
        <color rgb="FF666666"/>
      </left>
      <right style="thin">
        <color rgb="FF666666"/>
      </right>
      <top style="thin">
        <color rgb="FF666666"/>
      </top>
    </border>
    <border>
      <top style="thin">
        <color rgb="FFFFC000"/>
      </top>
    </border>
    <border>
      <left style="thin">
        <color rgb="FF666666"/>
      </left>
      <top style="thin">
        <color rgb="FF666666"/>
      </top>
      <bottom style="thin">
        <color rgb="FF666666"/>
      </bottom>
    </border>
    <border>
      <right style="thin">
        <color rgb="FFFFC000"/>
      </right>
      <top style="thin">
        <color rgb="FFFFC000"/>
      </top>
    </border>
    <border>
      <left style="thin">
        <color rgb="FF666666"/>
      </left>
      <right style="thin">
        <color rgb="FF666666"/>
      </right>
      <bottom style="thin">
        <color rgb="FF666666"/>
      </bottom>
    </border>
    <border>
      <top style="thin">
        <color rgb="FF666666"/>
      </top>
      <bottom style="thin">
        <color rgb="FF666666"/>
      </bottom>
    </border>
    <border>
      <bottom style="thin">
        <color rgb="FFFFC000"/>
      </bottom>
    </border>
    <border>
      <right style="thin">
        <color rgb="FF666666"/>
      </right>
      <top style="thin">
        <color rgb="FF666666"/>
      </top>
      <bottom style="thin">
        <color rgb="FF666666"/>
      </bottom>
    </border>
    <border>
      <right style="thin">
        <color rgb="FFFFC000"/>
      </right>
      <bottom style="thin">
        <color rgb="FFFFC000"/>
      </bottom>
    </border>
    <border>
      <top style="thin">
        <color rgb="FFFFC000"/>
      </top>
      <bottom/>
    </border>
    <border>
      <left/>
      <top style="thin">
        <color rgb="FFFFC000"/>
      </top>
      <bottom/>
    </border>
    <border>
      <right/>
      <top style="thin">
        <color rgb="FFFFC000"/>
      </top>
      <bottom/>
    </border>
    <border>
      <left style="thin">
        <color rgb="FF666666"/>
      </left>
      <right style="thin">
        <color rgb="FF666666"/>
      </right>
      <top style="thin">
        <color rgb="FF666666"/>
      </top>
      <bottom style="thin">
        <color rgb="FF666666"/>
      </bottom>
    </border>
    <border>
      <left style="thin">
        <color rgb="FF434343"/>
      </left>
      <top style="thin">
        <color rgb="FF434343"/>
      </top>
      <bottom style="thin">
        <color rgb="FF434343"/>
      </bottom>
    </border>
    <border>
      <top style="thin">
        <color rgb="FF434343"/>
      </top>
      <bottom style="thin">
        <color rgb="FF434343"/>
      </bottom>
    </border>
    <border>
      <right style="thin">
        <color rgb="FF434343"/>
      </right>
      <top style="thin">
        <color rgb="FF434343"/>
      </top>
      <bottom style="thin">
        <color rgb="FF434343"/>
      </bottom>
    </border>
    <border>
      <left style="thin">
        <color rgb="FF666666"/>
      </left>
    </border>
    <border>
      <left style="thin">
        <color rgb="FF434343"/>
      </left>
      <top style="thin">
        <color rgb="FF434343"/>
      </top>
    </border>
    <border>
      <top style="thin">
        <color rgb="FF434343"/>
      </top>
    </border>
    <border>
      <right style="thin">
        <color rgb="FF434343"/>
      </right>
      <top style="thin">
        <color rgb="FF434343"/>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38761D"/>
      </left>
      <top style="thin">
        <color rgb="FF38761D"/>
      </top>
    </border>
    <border>
      <left style="thin">
        <color rgb="FF38761D"/>
      </left>
      <right style="thin">
        <color rgb="FF38761D"/>
      </right>
      <top style="thin">
        <color rgb="FF38761D"/>
      </top>
    </border>
    <border>
      <left style="thin">
        <color rgb="FF38761D"/>
      </left>
      <bottom style="thin">
        <color rgb="FF38761D"/>
      </bottom>
    </border>
    <border>
      <left style="thin">
        <color rgb="FF38761D"/>
      </left>
      <right style="thin">
        <color rgb="FF38761D"/>
      </right>
      <bottom style="thin">
        <color rgb="FF38761D"/>
      </bottom>
    </border>
    <border>
      <left style="thin">
        <color rgb="FF38761D"/>
      </left>
      <right style="thin">
        <color rgb="FF38761D"/>
      </right>
      <top style="thin">
        <color rgb="FF38761D"/>
      </top>
      <bottom style="thin">
        <color rgb="FF38761D"/>
      </bottom>
    </border>
    <border>
      <right/>
      <top/>
    </border>
    <border>
      <right style="thin">
        <color rgb="FF666666"/>
      </right>
    </border>
    <border>
      <right/>
      <bottom/>
    </border>
    <border>
      <left style="thin">
        <color rgb="FF38761D"/>
      </left>
      <top style="thin">
        <color rgb="FF38761D"/>
      </top>
      <bottom style="thin">
        <color rgb="FF38761D"/>
      </bottom>
    </border>
    <border>
      <left style="thin">
        <color rgb="FF548235"/>
      </left>
      <top style="thin">
        <color rgb="FF548235"/>
      </top>
      <bottom style="thin">
        <color rgb="FF548235"/>
      </bottom>
    </border>
    <border>
      <top style="thin">
        <color rgb="FF548235"/>
      </top>
      <bottom style="thin">
        <color rgb="FF548235"/>
      </bottom>
    </border>
    <border>
      <right style="thin">
        <color rgb="FF548235"/>
      </right>
      <top style="thin">
        <color rgb="FF548235"/>
      </top>
      <bottom style="thin">
        <color rgb="FF548235"/>
      </bottom>
    </border>
    <border>
      <left style="thin">
        <color rgb="FF548235"/>
      </left>
      <top style="thin">
        <color rgb="FF548235"/>
      </top>
    </border>
    <border>
      <right style="thin">
        <color rgb="FF548235"/>
      </right>
      <top style="thin">
        <color rgb="FF548235"/>
      </top>
    </border>
    <border>
      <left style="thin">
        <color rgb="FF548235"/>
      </left>
      <right style="thin">
        <color rgb="FF548235"/>
      </right>
      <top style="thin">
        <color rgb="FF548235"/>
      </top>
      <bottom style="thin">
        <color rgb="FF548235"/>
      </bottom>
    </border>
    <border>
      <left style="thin">
        <color rgb="FF548235"/>
      </left>
    </border>
    <border>
      <right style="thin">
        <color rgb="FF548235"/>
      </right>
    </border>
    <border>
      <left style="thin">
        <color rgb="FF548235"/>
      </left>
      <bottom style="thin">
        <color rgb="FF548235"/>
      </bottom>
    </border>
    <border>
      <right style="thin">
        <color rgb="FF548235"/>
      </right>
      <bottom style="thin">
        <color rgb="FF548235"/>
      </bottom>
    </border>
    <border>
      <left style="thin">
        <color rgb="FF666666"/>
      </left>
      <bottom style="thin">
        <color rgb="FF434343"/>
      </bottom>
    </border>
    <border>
      <bottom style="thin">
        <color rgb="FF434343"/>
      </bottom>
    </border>
    <border>
      <right style="thin">
        <color rgb="FF666666"/>
      </right>
      <bottom style="thin">
        <color rgb="FF434343"/>
      </bottom>
    </border>
    <border>
      <left style="thin">
        <color rgb="FF434343"/>
      </left>
      <right style="thin">
        <color rgb="FF434343"/>
      </right>
      <top style="thin">
        <color rgb="FF434343"/>
      </top>
      <bottom style="thin">
        <color rgb="FF434343"/>
      </bottom>
    </border>
    <border>
      <left style="thin">
        <color rgb="FF006100"/>
      </left>
      <top style="thin">
        <color rgb="FF006100"/>
      </top>
    </border>
    <border>
      <top style="thin">
        <color rgb="FF006100"/>
      </top>
    </border>
    <border>
      <right style="thin">
        <color rgb="FF006100"/>
      </right>
      <top style="thin">
        <color rgb="FF006100"/>
      </top>
    </border>
    <border>
      <left style="thin">
        <color rgb="FF006100"/>
      </left>
    </border>
    <border>
      <right style="thin">
        <color rgb="FF006100"/>
      </right>
    </border>
    <border>
      <left style="thin">
        <color rgb="FF006100"/>
      </left>
      <bottom style="thin">
        <color rgb="FF006100"/>
      </bottom>
    </border>
    <border>
      <right style="thin">
        <color rgb="FF006100"/>
      </right>
      <bottom style="thin">
        <color rgb="FF006100"/>
      </bottom>
    </border>
    <border>
      <left style="thin">
        <color rgb="FF38761D"/>
      </left>
      <right style="thin">
        <color rgb="FF38761D"/>
      </right>
    </border>
    <border>
      <bottom style="thin">
        <color rgb="FF006100"/>
      </bottom>
    </border>
    <border>
      <left style="thin">
        <color rgb="FF548235"/>
      </left>
      <right style="thin">
        <color rgb="FFA9D08E"/>
      </right>
      <top style="thin">
        <color rgb="FF548235"/>
      </top>
      <bottom style="thin">
        <color rgb="FFA9D08E"/>
      </bottom>
    </border>
    <border>
      <left style="thin">
        <color rgb="FFA9D08E"/>
      </left>
      <right style="thin">
        <color rgb="FFA9D08E"/>
      </right>
      <top style="thin">
        <color rgb="FF548235"/>
      </top>
      <bottom style="thin">
        <color rgb="FFA9D08E"/>
      </bottom>
    </border>
    <border>
      <left style="thin">
        <color rgb="FFA9D08E"/>
      </left>
      <right style="thin">
        <color rgb="FF548235"/>
      </right>
      <top style="thin">
        <color rgb="FF548235"/>
      </top>
      <bottom style="thin">
        <color rgb="FFA9D08E"/>
      </bottom>
    </border>
    <border>
      <left style="thin">
        <color rgb="FF548235"/>
      </left>
      <right style="thin">
        <color rgb="FFA9D08E"/>
      </right>
      <top style="thin">
        <color rgb="FFA9D08E"/>
      </top>
      <bottom style="thin">
        <color rgb="FFA9D08E"/>
      </bottom>
    </border>
    <border>
      <left style="thin">
        <color rgb="FFA9D08E"/>
      </left>
      <right style="thin">
        <color rgb="FFA9D08E"/>
      </right>
      <top style="thin">
        <color rgb="FFA9D08E"/>
      </top>
      <bottom style="thin">
        <color rgb="FFA9D08E"/>
      </bottom>
    </border>
    <border>
      <left style="thin">
        <color rgb="FFA9D08E"/>
      </left>
      <right style="thin">
        <color rgb="FF548235"/>
      </right>
      <top style="thin">
        <color rgb="FFA9D08E"/>
      </top>
      <bottom style="thin">
        <color rgb="FFA9D08E"/>
      </bottom>
    </border>
    <border>
      <top style="thin">
        <color rgb="FF38761D"/>
      </top>
    </border>
    <border>
      <right style="thin">
        <color rgb="FF38761D"/>
      </right>
      <top style="thin">
        <color rgb="FF38761D"/>
      </top>
    </border>
    <border>
      <top style="thin">
        <color rgb="FF38761D"/>
      </top>
      <bottom style="thin">
        <color rgb="FF38761D"/>
      </bottom>
    </border>
    <border>
      <right style="thin">
        <color rgb="FF38761D"/>
      </right>
      <top style="thin">
        <color rgb="FF38761D"/>
      </top>
      <bottom style="thin">
        <color rgb="FF38761D"/>
      </bottom>
    </border>
    <border>
      <bottom style="thin">
        <color rgb="FF38761D"/>
      </bottom>
    </border>
    <border>
      <right style="thin">
        <color rgb="FF38761D"/>
      </right>
      <bottom style="thin">
        <color rgb="FF38761D"/>
      </bottom>
    </border>
    <border>
      <left style="thin">
        <color rgb="FF38761D"/>
      </left>
    </border>
    <border>
      <left style="thin">
        <color rgb="FF548235"/>
      </left>
      <bottom style="thin">
        <color rgb="FF38761D"/>
      </bottom>
    </border>
    <border>
      <left style="thin">
        <color rgb="FF38761D"/>
      </left>
      <right style="thin">
        <color rgb="FF548235"/>
      </right>
    </border>
    <border>
      <left style="thin">
        <color rgb="FF38761D"/>
      </left>
      <right style="thin">
        <color rgb="FF93C47D"/>
      </right>
      <top style="thin">
        <color rgb="FF38761D"/>
      </top>
    </border>
    <border>
      <left style="thin">
        <color rgb="FF93C47D"/>
      </left>
      <right style="thin">
        <color rgb="FF93C47D"/>
      </right>
      <top style="thin">
        <color rgb="FF38761D"/>
      </top>
    </border>
    <border>
      <left style="thin">
        <color rgb="FF93C47D"/>
      </left>
      <right style="thin">
        <color rgb="FF38761D"/>
      </right>
      <top style="thin">
        <color rgb="FF38761D"/>
      </top>
    </border>
    <border>
      <right style="thin">
        <color rgb="FF93C47D"/>
      </right>
      <top style="thin">
        <color rgb="FF38761D"/>
      </top>
    </border>
    <border>
      <left style="thin">
        <color rgb="FF93C47D"/>
      </left>
      <top style="thin">
        <color rgb="FF38761D"/>
      </top>
    </border>
    <border>
      <left style="thin">
        <color rgb="FF548235"/>
      </left>
      <top style="thin">
        <color rgb="FF38761D"/>
      </top>
    </border>
    <border>
      <right style="thin">
        <color rgb="FF38761D"/>
      </right>
    </border>
    <border>
      <top style="thin">
        <color rgb="FF548235"/>
      </top>
    </border>
    <border>
      <left style="thin">
        <color rgb="FF548235"/>
      </left>
      <right style="thin">
        <color rgb="FF548235"/>
      </right>
      <top style="thin">
        <color rgb="FF548235"/>
      </top>
    </border>
    <border>
      <left style="thin">
        <color rgb="FF38761D"/>
      </left>
      <right style="thin">
        <color rgb="FF93C47D"/>
      </right>
    </border>
    <border>
      <left style="thin">
        <color rgb="FF93C47D"/>
      </left>
      <right style="thin">
        <color rgb="FF93C47D"/>
      </right>
    </border>
    <border>
      <left style="thin">
        <color rgb="FF93C47D"/>
      </left>
      <right style="thin">
        <color rgb="FF38761D"/>
      </right>
    </border>
    <border>
      <right style="thin">
        <color rgb="FF93C47D"/>
      </right>
    </border>
    <border>
      <left style="thin">
        <color rgb="FF93C47D"/>
      </left>
    </border>
    <border>
      <left style="thin">
        <color rgb="FF548235"/>
      </left>
      <right style="thin">
        <color rgb="FF548235"/>
      </right>
    </border>
    <border>
      <left style="thin">
        <color rgb="FF38761D"/>
      </left>
      <right style="thin">
        <color rgb="FF93C47D"/>
      </right>
      <bottom style="thin">
        <color rgb="FF548235"/>
      </bottom>
    </border>
    <border>
      <left style="thin">
        <color rgb="FF93C47D"/>
      </left>
      <right style="thin">
        <color rgb="FF93C47D"/>
      </right>
      <bottom style="thin">
        <color rgb="FF548235"/>
      </bottom>
    </border>
    <border>
      <left style="thin">
        <color rgb="FF93C47D"/>
      </left>
      <right style="thin">
        <color rgb="FF38761D"/>
      </right>
      <bottom style="thin">
        <color rgb="FF548235"/>
      </bottom>
    </border>
    <border>
      <right style="thin">
        <color rgb="FF93C47D"/>
      </right>
      <bottom style="thin">
        <color rgb="FF548235"/>
      </bottom>
    </border>
    <border>
      <left style="thin">
        <color rgb="FF93C47D"/>
      </left>
      <bottom style="thin">
        <color rgb="FF548235"/>
      </bottom>
    </border>
    <border>
      <bottom style="thin">
        <color rgb="FF548235"/>
      </bottom>
    </border>
    <border>
      <left style="thin">
        <color rgb="FF548235"/>
      </left>
      <right style="thin">
        <color rgb="FF548235"/>
      </right>
      <bottom style="thin">
        <color rgb="FF548235"/>
      </bottom>
    </border>
    <border>
      <left style="thin">
        <color rgb="FF38761D"/>
      </left>
      <right style="thin">
        <color rgb="FF93C47D"/>
      </right>
      <top style="thin">
        <color rgb="FF548235"/>
      </top>
    </border>
    <border>
      <left style="thin">
        <color rgb="FF93C47D"/>
      </left>
      <right style="thin">
        <color rgb="FF93C47D"/>
      </right>
      <top style="thin">
        <color rgb="FF548235"/>
      </top>
    </border>
    <border>
      <left style="thin">
        <color rgb="FF93C47D"/>
      </left>
      <right style="thin">
        <color rgb="FF38761D"/>
      </right>
      <top style="thin">
        <color rgb="FF548235"/>
      </top>
    </border>
    <border>
      <right style="thin">
        <color rgb="FF93C47D"/>
      </right>
      <top style="thin">
        <color rgb="FF548235"/>
      </top>
    </border>
    <border>
      <left style="thin">
        <color rgb="FF93C47D"/>
      </left>
      <top style="thin">
        <color rgb="FF548235"/>
      </top>
    </border>
    <border>
      <right style="thin">
        <color rgb="FF38761D"/>
      </right>
      <top style="thin">
        <color rgb="FF006100"/>
      </top>
    </border>
    <border>
      <left style="thin">
        <color rgb="FF548235"/>
      </left>
      <top style="thin">
        <color rgb="FF548235"/>
      </top>
      <bottom style="thin">
        <color rgb="FFA9D08E"/>
      </bottom>
    </border>
    <border>
      <right style="thin">
        <color rgb="FF548235"/>
      </right>
      <top style="thin">
        <color rgb="FF548235"/>
      </top>
      <bottom style="thin">
        <color rgb="FFA9D08E"/>
      </bottom>
    </border>
    <border>
      <top style="thin">
        <color rgb="FF548235"/>
      </top>
      <bottom style="thin">
        <color rgb="FFA9D08E"/>
      </bottom>
    </border>
    <border>
      <right style="thin">
        <color rgb="FF38761D"/>
      </right>
      <bottom style="thin">
        <color rgb="FF548235"/>
      </bottom>
    </border>
    <border>
      <right style="thin">
        <color rgb="FF548235"/>
      </right>
      <top style="thin">
        <color rgb="FF38761D"/>
      </top>
    </border>
    <border>
      <left style="thin">
        <color rgb="FF38761D"/>
      </left>
      <right style="thin">
        <color rgb="FF93C47D"/>
      </right>
      <bottom style="thin">
        <color rgb="FF38761D"/>
      </bottom>
    </border>
    <border>
      <left style="thin">
        <color rgb="FF93C47D"/>
      </left>
      <right style="thin">
        <color rgb="FF93C47D"/>
      </right>
      <bottom style="thin">
        <color rgb="FF38761D"/>
      </bottom>
    </border>
    <border>
      <left style="thin">
        <color rgb="FF93C47D"/>
      </left>
      <right style="thin">
        <color rgb="FF38761D"/>
      </right>
      <bottom style="thin">
        <color rgb="FF38761D"/>
      </bottom>
    </border>
    <border>
      <right style="thin">
        <color rgb="FF93C47D"/>
      </right>
      <bottom style="thin">
        <color rgb="FF38761D"/>
      </bottom>
    </border>
    <border>
      <left style="thin">
        <color rgb="FF93C47D"/>
      </left>
      <bottom style="thin">
        <color rgb="FF38761D"/>
      </bottom>
    </border>
    <border>
      <left style="thin">
        <color rgb="FF38761D"/>
      </left>
      <bottom style="thin">
        <color rgb="FF548235"/>
      </bottom>
    </border>
  </borders>
  <cellStyleXfs count="1">
    <xf borderId="0" fillId="0" fontId="0" numFmtId="0" applyAlignment="1" applyFont="1"/>
  </cellStyleXfs>
  <cellXfs count="469">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1" fillId="0" fontId="2" numFmtId="0" xfId="0" applyBorder="1" applyFont="1"/>
    <xf borderId="2" fillId="3" fontId="1" numFmtId="0" xfId="0" applyAlignment="1" applyBorder="1" applyFill="1" applyFont="1">
      <alignment horizontal="center" vertical="center"/>
    </xf>
    <xf borderId="3" fillId="0" fontId="3" numFmtId="0" xfId="0" applyBorder="1" applyFont="1"/>
    <xf borderId="0" fillId="2" fontId="4" numFmtId="0" xfId="0" applyAlignment="1" applyFont="1">
      <alignment horizontal="center" readingOrder="0" shrinkToFit="0" vertical="center" wrapText="1"/>
    </xf>
    <xf borderId="4" fillId="4" fontId="5" numFmtId="0" xfId="0" applyAlignment="1" applyBorder="1" applyFill="1" applyFont="1">
      <alignment horizontal="center" shrinkToFit="0" vertical="center" wrapText="1"/>
    </xf>
    <xf borderId="0" fillId="5" fontId="5" numFmtId="0" xfId="0" applyAlignment="1" applyFill="1" applyFont="1">
      <alignment horizontal="center" readingOrder="0" shrinkToFit="0" vertical="center" wrapText="1"/>
    </xf>
    <xf borderId="0" fillId="4" fontId="1" numFmtId="0" xfId="0" applyAlignment="1" applyFont="1">
      <alignment horizontal="left" readingOrder="0" vertical="center"/>
    </xf>
    <xf borderId="5" fillId="4" fontId="5" numFmtId="0" xfId="0" applyAlignment="1" applyBorder="1" applyFont="1">
      <alignment horizontal="center" shrinkToFit="0" vertical="center" wrapText="1"/>
    </xf>
    <xf borderId="0" fillId="6" fontId="6" numFmtId="0" xfId="0" applyAlignment="1" applyFill="1" applyFont="1">
      <alignment horizontal="center" readingOrder="0" shrinkToFit="0" vertical="center" wrapText="1"/>
    </xf>
    <xf borderId="0" fillId="7" fontId="7" numFmtId="0" xfId="0" applyAlignment="1" applyFill="1" applyFont="1">
      <alignment horizontal="left" readingOrder="0" vertical="center"/>
    </xf>
    <xf borderId="0" fillId="8" fontId="8" numFmtId="0" xfId="0" applyAlignment="1" applyFill="1" applyFont="1">
      <alignment horizontal="left" readingOrder="0" shrinkToFit="0" vertical="top" wrapText="1"/>
    </xf>
    <xf borderId="2" fillId="0" fontId="5" numFmtId="0" xfId="0" applyAlignment="1" applyBorder="1" applyFont="1">
      <alignment horizontal="center" shrinkToFit="0" vertical="center" wrapText="1"/>
    </xf>
    <xf borderId="6" fillId="4" fontId="1" numFmtId="0" xfId="0" applyAlignment="1" applyBorder="1" applyFont="1">
      <alignment horizontal="center" readingOrder="0" shrinkToFit="0" vertical="center" wrapText="1"/>
    </xf>
    <xf borderId="7" fillId="0" fontId="3" numFmtId="0" xfId="0" applyBorder="1" applyFont="1"/>
    <xf borderId="0" fillId="9" fontId="2" numFmtId="0" xfId="0" applyAlignment="1" applyFill="1" applyFont="1">
      <alignment readingOrder="0" shrinkToFit="0" vertical="top" wrapText="1"/>
    </xf>
    <xf borderId="0" fillId="5" fontId="9" numFmtId="0" xfId="0" applyAlignment="1" applyFont="1">
      <alignment readingOrder="0" shrinkToFit="0" vertical="top" wrapText="1"/>
    </xf>
    <xf borderId="6" fillId="0" fontId="3" numFmtId="0" xfId="0" applyBorder="1" applyFont="1"/>
    <xf borderId="0" fillId="10" fontId="1" numFmtId="0" xfId="0" applyAlignment="1" applyFill="1" applyFont="1">
      <alignment horizontal="center" readingOrder="0" vertical="center"/>
    </xf>
    <xf borderId="2" fillId="11" fontId="10" numFmtId="0" xfId="0" applyAlignment="1" applyBorder="1" applyFill="1" applyFont="1">
      <alignment horizontal="left" shrinkToFit="0" vertical="top" wrapText="1"/>
    </xf>
    <xf borderId="0" fillId="8" fontId="8" numFmtId="0" xfId="0" applyAlignment="1" applyFont="1">
      <alignment readingOrder="0" shrinkToFit="0" vertical="top" wrapText="1"/>
    </xf>
    <xf borderId="0" fillId="12" fontId="7" numFmtId="0" xfId="0" applyAlignment="1" applyFill="1" applyFont="1">
      <alignment readingOrder="0" shrinkToFit="0" vertical="top" wrapText="1"/>
    </xf>
    <xf borderId="0" fillId="0" fontId="11" numFmtId="0" xfId="0" applyAlignment="1" applyFont="1">
      <alignment vertical="bottom"/>
    </xf>
    <xf borderId="0" fillId="0" fontId="8" numFmtId="0" xfId="0" applyAlignment="1" applyFont="1">
      <alignment shrinkToFit="0" vertical="top" wrapText="1"/>
    </xf>
    <xf borderId="8" fillId="0" fontId="3" numFmtId="0" xfId="0" applyBorder="1" applyFont="1"/>
    <xf borderId="9" fillId="0" fontId="3" numFmtId="0" xfId="0" applyBorder="1" applyFont="1"/>
    <xf borderId="0" fillId="0" fontId="5" numFmtId="0" xfId="0" applyAlignment="1" applyFont="1">
      <alignment shrinkToFit="0" vertical="center" wrapText="1"/>
    </xf>
    <xf borderId="10" fillId="0" fontId="3" numFmtId="0" xfId="0" applyBorder="1" applyFont="1"/>
    <xf borderId="11" fillId="0" fontId="3" numFmtId="0" xfId="0" applyBorder="1" applyFont="1"/>
    <xf borderId="0" fillId="11" fontId="4" numFmtId="0" xfId="0" applyAlignment="1" applyFont="1">
      <alignment horizontal="center" readingOrder="0" shrinkToFit="0" vertical="center" wrapText="1"/>
    </xf>
    <xf borderId="12" fillId="0" fontId="3" numFmtId="0" xfId="0" applyBorder="1" applyFont="1"/>
    <xf borderId="4" fillId="13" fontId="12" numFmtId="0" xfId="0" applyAlignment="1" applyBorder="1" applyFill="1" applyFont="1">
      <alignment horizontal="center" shrinkToFit="0" vertical="center" wrapText="1"/>
    </xf>
    <xf borderId="0" fillId="14" fontId="10" numFmtId="0" xfId="0" applyAlignment="1" applyFill="1" applyFont="1">
      <alignment readingOrder="0" shrinkToFit="0" vertical="top" wrapText="1"/>
    </xf>
    <xf borderId="13" fillId="3" fontId="4" numFmtId="0" xfId="0" applyAlignment="1" applyBorder="1" applyFont="1">
      <alignment horizontal="center" readingOrder="0" shrinkToFit="0" vertical="center" wrapText="1"/>
    </xf>
    <xf borderId="14" fillId="0" fontId="3" numFmtId="0" xfId="0" applyBorder="1" applyFont="1"/>
    <xf borderId="0" fillId="4" fontId="13" numFmtId="0" xfId="0" applyAlignment="1" applyFont="1">
      <alignment horizontal="left" readingOrder="0" vertical="center"/>
    </xf>
    <xf borderId="0" fillId="5" fontId="10" numFmtId="0" xfId="0" applyAlignment="1" applyFont="1">
      <alignment readingOrder="0" shrinkToFit="0" vertical="top" wrapText="1"/>
    </xf>
    <xf borderId="0" fillId="15" fontId="14" numFmtId="0" xfId="0" applyAlignment="1" applyFill="1" applyFont="1">
      <alignment horizontal="center" readingOrder="0" vertical="center"/>
    </xf>
    <xf borderId="0" fillId="6" fontId="15" numFmtId="0" xfId="0" applyAlignment="1" applyFont="1">
      <alignment horizontal="center" shrinkToFit="0" vertical="center" wrapText="1"/>
    </xf>
    <xf borderId="0" fillId="0" fontId="7" numFmtId="0" xfId="0" applyAlignment="1" applyFont="1">
      <alignment shrinkToFit="0" vertical="top" wrapText="1"/>
    </xf>
    <xf borderId="0" fillId="7" fontId="16" numFmtId="0" xfId="0" applyAlignment="1" applyFont="1">
      <alignment horizontal="center" readingOrder="0" vertical="center"/>
    </xf>
    <xf borderId="13" fillId="0" fontId="5" numFmtId="0" xfId="0" applyAlignment="1" applyBorder="1" applyFont="1">
      <alignment horizontal="center" vertical="center"/>
    </xf>
    <xf borderId="0" fillId="8" fontId="17" numFmtId="0" xfId="0" applyAlignment="1" applyFont="1">
      <alignment readingOrder="0" shrinkToFit="0" vertical="top" wrapText="1"/>
    </xf>
    <xf borderId="15" fillId="0" fontId="3" numFmtId="0" xfId="0" applyBorder="1" applyFont="1"/>
    <xf borderId="0" fillId="8" fontId="18" numFmtId="0" xfId="0" applyAlignment="1" applyFont="1">
      <alignment readingOrder="0" shrinkToFit="0" vertical="top" wrapText="1"/>
    </xf>
    <xf borderId="4" fillId="0" fontId="0" numFmtId="0" xfId="0" applyAlignment="1" applyBorder="1" applyFont="1">
      <alignment horizontal="center" shrinkToFit="0" vertical="center" wrapText="1"/>
    </xf>
    <xf borderId="13" fillId="11" fontId="10" numFmtId="0" xfId="0" applyAlignment="1" applyBorder="1" applyFont="1">
      <alignment readingOrder="0" shrinkToFit="0" vertical="top" wrapText="1"/>
    </xf>
    <xf borderId="16" fillId="6" fontId="19" numFmtId="0" xfId="0" applyAlignment="1" applyBorder="1" applyFont="1">
      <alignment shrinkToFit="0" vertical="top" wrapText="1"/>
    </xf>
    <xf borderId="0" fillId="9" fontId="11" numFmtId="0" xfId="0" applyAlignment="1" applyFont="1">
      <alignment readingOrder="0" shrinkToFit="0" vertical="top" wrapText="1"/>
    </xf>
    <xf borderId="17" fillId="9" fontId="0" numFmtId="0" xfId="0" applyAlignment="1" applyBorder="1" applyFont="1">
      <alignment horizontal="left" readingOrder="0" shrinkToFit="0" vertical="top" wrapText="1"/>
    </xf>
    <xf borderId="18" fillId="0" fontId="3" numFmtId="0" xfId="0" applyBorder="1" applyFont="1"/>
    <xf borderId="0" fillId="2" fontId="6" numFmtId="0" xfId="0" applyAlignment="1" applyFont="1">
      <alignment horizontal="left" readingOrder="0" vertical="center"/>
    </xf>
    <xf borderId="0" fillId="2" fontId="6" numFmtId="0" xfId="0" applyAlignment="1" applyFont="1">
      <alignment readingOrder="0" vertical="center"/>
    </xf>
    <xf borderId="17" fillId="8" fontId="8" numFmtId="0" xfId="0" applyAlignment="1" applyBorder="1" applyFont="1">
      <alignment horizontal="left" readingOrder="0" shrinkToFit="0" vertical="top" wrapText="1"/>
    </xf>
    <xf borderId="0" fillId="14" fontId="2" numFmtId="0" xfId="0" applyAlignment="1" applyFont="1">
      <alignment readingOrder="0" shrinkToFit="0" vertical="top" wrapText="1"/>
    </xf>
    <xf borderId="19" fillId="10" fontId="7" numFmtId="0" xfId="0" applyAlignment="1" applyBorder="1" applyFont="1">
      <alignment horizontal="center" vertical="center"/>
    </xf>
    <xf borderId="16" fillId="0" fontId="3" numFmtId="0" xfId="0" applyBorder="1" applyFont="1"/>
    <xf borderId="0" fillId="5" fontId="2" numFmtId="0" xfId="0" applyAlignment="1" applyFont="1">
      <alignment readingOrder="0" shrinkToFit="0" vertical="top" wrapText="1"/>
    </xf>
    <xf borderId="20" fillId="3" fontId="1" numFmtId="0" xfId="0" applyAlignment="1" applyBorder="1" applyFont="1">
      <alignment horizontal="center" readingOrder="0" vertical="center"/>
    </xf>
    <xf borderId="20" fillId="0" fontId="3" numFmtId="0" xfId="0" applyBorder="1" applyFont="1"/>
    <xf borderId="17" fillId="7" fontId="0" numFmtId="0" xfId="0" applyAlignment="1" applyBorder="1" applyFont="1">
      <alignment horizontal="left" readingOrder="0" shrinkToFit="0" vertical="top" wrapText="1"/>
    </xf>
    <xf borderId="21" fillId="6" fontId="4" numFmtId="0" xfId="0" applyAlignment="1" applyBorder="1" applyFont="1">
      <alignment horizontal="center" readingOrder="0" shrinkToFit="0" vertical="center" wrapText="1"/>
    </xf>
    <xf borderId="22" fillId="0" fontId="3" numFmtId="0" xfId="0" applyBorder="1" applyFont="1"/>
    <xf borderId="17" fillId="11" fontId="8" numFmtId="0" xfId="0" applyAlignment="1" applyBorder="1" applyFont="1">
      <alignment horizontal="left" readingOrder="0" shrinkToFit="0" vertical="top"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0" fillId="14" fontId="10" numFmtId="0" xfId="0" applyAlignment="1" applyFont="1">
      <alignment horizontal="left" readingOrder="0" shrinkToFit="0" vertical="top" wrapText="1"/>
    </xf>
    <xf borderId="0" fillId="0" fontId="0" numFmtId="0" xfId="0" applyAlignment="1" applyFont="1">
      <alignment horizontal="center" vertical="center"/>
    </xf>
    <xf borderId="28" fillId="16" fontId="6" numFmtId="0" xfId="0" applyAlignment="1" applyBorder="1" applyFill="1" applyFont="1">
      <alignment horizontal="left" shrinkToFit="0" vertical="top" wrapText="1"/>
    </xf>
    <xf borderId="28" fillId="0" fontId="3" numFmtId="0" xfId="0" applyBorder="1" applyFont="1"/>
    <xf borderId="21" fillId="3" fontId="4" numFmtId="0" xfId="0" applyAlignment="1" applyBorder="1" applyFont="1">
      <alignment horizontal="center" readingOrder="0" shrinkToFit="0" vertical="center" wrapText="1"/>
    </xf>
    <xf borderId="29" fillId="17" fontId="0" numFmtId="0" xfId="0" applyAlignment="1" applyBorder="1" applyFill="1" applyFont="1">
      <alignment horizontal="left" shrinkToFit="0" vertical="top" wrapText="1"/>
    </xf>
    <xf borderId="30" fillId="0" fontId="3" numFmtId="0" xfId="0" applyBorder="1" applyFont="1"/>
    <xf borderId="21" fillId="2" fontId="4" numFmtId="0" xfId="0" applyAlignment="1" applyBorder="1" applyFont="1">
      <alignment horizontal="center" readingOrder="0" shrinkToFit="0" vertical="center" wrapText="1"/>
    </xf>
    <xf borderId="0" fillId="8" fontId="8" numFmtId="0" xfId="0" applyAlignment="1" applyFont="1">
      <alignment horizontal="left" readingOrder="0" shrinkToFit="0" vertical="center" wrapText="1"/>
    </xf>
    <xf borderId="18" fillId="16" fontId="6" numFmtId="0" xfId="0" applyAlignment="1" applyBorder="1" applyFont="1">
      <alignment horizontal="left" shrinkToFit="0" vertical="top" wrapText="1"/>
    </xf>
    <xf borderId="31" fillId="13" fontId="20" numFmtId="0" xfId="0" applyAlignment="1" applyBorder="1" applyFont="1">
      <alignment horizontal="center" readingOrder="0" shrinkToFit="0" vertical="center" wrapText="1"/>
    </xf>
    <xf borderId="16" fillId="6" fontId="19" numFmtId="0" xfId="0" applyAlignment="1" applyBorder="1" applyFont="1">
      <alignment readingOrder="0" shrinkToFit="0" vertical="top" wrapText="1"/>
    </xf>
    <xf borderId="31" fillId="18" fontId="21" numFmtId="0" xfId="0" applyAlignment="1" applyBorder="1" applyFill="1" applyFont="1">
      <alignment horizontal="center" readingOrder="0" shrinkToFit="0" vertical="center" wrapText="1"/>
    </xf>
    <xf borderId="17" fillId="19" fontId="0" numFmtId="0" xfId="0" applyAlignment="1" applyBorder="1" applyFill="1" applyFont="1">
      <alignment horizontal="left" shrinkToFit="0" vertical="top" wrapText="1"/>
    </xf>
    <xf borderId="31" fillId="20" fontId="22" numFmtId="0" xfId="0" applyAlignment="1" applyBorder="1" applyFill="1" applyFont="1">
      <alignment horizontal="center" readingOrder="0" shrinkToFit="0" vertical="center" wrapText="1"/>
    </xf>
    <xf borderId="0" fillId="15" fontId="23" numFmtId="0" xfId="0" applyAlignment="1" applyFont="1">
      <alignment horizontal="center" readingOrder="0" vertical="center"/>
    </xf>
    <xf borderId="18" fillId="16" fontId="6" numFmtId="0" xfId="0" applyAlignment="1" applyBorder="1" applyFont="1">
      <alignment horizontal="left" readingOrder="0" shrinkToFit="0" vertical="top" wrapText="1"/>
    </xf>
    <xf borderId="21" fillId="21" fontId="24" numFmtId="0" xfId="0" applyAlignment="1" applyBorder="1" applyFill="1" applyFont="1">
      <alignment horizontal="center" readingOrder="0" shrinkToFit="0" vertical="center" wrapText="1"/>
    </xf>
    <xf borderId="17" fillId="17" fontId="0" numFmtId="0" xfId="0" applyAlignment="1" applyBorder="1" applyFont="1">
      <alignment horizontal="left" shrinkToFit="0" vertical="top" wrapText="1"/>
    </xf>
    <xf borderId="0" fillId="0" fontId="2" numFmtId="0" xfId="0" applyAlignment="1" applyFont="1">
      <alignment readingOrder="0" shrinkToFit="0" vertical="top" wrapText="1"/>
    </xf>
    <xf borderId="0" fillId="3" fontId="1" numFmtId="0" xfId="0" applyAlignment="1" applyFont="1">
      <alignment horizontal="center" readingOrder="0" vertical="center"/>
    </xf>
    <xf borderId="18" fillId="16" fontId="6" numFmtId="0" xfId="0" applyAlignment="1" applyBorder="1" applyFont="1">
      <alignment horizontal="left" readingOrder="0" shrinkToFit="0" vertical="center" wrapText="1"/>
    </xf>
    <xf borderId="17" fillId="17" fontId="0" numFmtId="0" xfId="0" applyAlignment="1" applyBorder="1" applyFont="1">
      <alignment horizontal="left" shrinkToFit="0" vertical="center" wrapText="1"/>
    </xf>
    <xf borderId="5" fillId="13" fontId="12" numFmtId="0" xfId="0" applyAlignment="1" applyBorder="1" applyFont="1">
      <alignment horizontal="center" shrinkToFit="0" wrapText="1"/>
    </xf>
    <xf borderId="31" fillId="0" fontId="7" numFmtId="0" xfId="0" applyAlignment="1" applyBorder="1" applyFont="1">
      <alignment horizontal="center" vertical="center"/>
    </xf>
    <xf borderId="6" fillId="4" fontId="13" numFmtId="0" xfId="0" applyAlignment="1" applyBorder="1" applyFont="1">
      <alignment horizontal="center" shrinkToFit="0" wrapText="1"/>
    </xf>
    <xf borderId="17" fillId="3" fontId="1" numFmtId="0" xfId="0" applyAlignment="1" applyBorder="1" applyFont="1">
      <alignment horizontal="center" readingOrder="0" shrinkToFit="0" vertical="center" wrapText="1"/>
    </xf>
    <xf borderId="0" fillId="0" fontId="1" numFmtId="0" xfId="0" applyAlignment="1" applyFont="1">
      <alignment horizontal="center" readingOrder="0" shrinkToFit="0" vertical="center" wrapText="1"/>
    </xf>
    <xf borderId="0" fillId="16" fontId="15" numFmtId="0" xfId="0" applyAlignment="1" applyFont="1">
      <alignment readingOrder="0" shrinkToFit="0" vertical="top" wrapText="1"/>
    </xf>
    <xf borderId="4" fillId="13" fontId="25" numFmtId="0" xfId="0" applyAlignment="1" applyBorder="1" applyFont="1">
      <alignment horizontal="center" shrinkToFit="0" wrapText="1"/>
    </xf>
    <xf borderId="18" fillId="6" fontId="26" numFmtId="0" xfId="0" applyAlignment="1" applyBorder="1" applyFont="1">
      <alignment shrinkToFit="0" vertical="top" wrapText="1"/>
    </xf>
    <xf borderId="17" fillId="7" fontId="11" numFmtId="0" xfId="0" applyAlignment="1" applyBorder="1" applyFont="1">
      <alignment readingOrder="0" shrinkToFit="0" vertical="top" wrapText="1"/>
    </xf>
    <xf borderId="17" fillId="11" fontId="17" numFmtId="0" xfId="0" applyAlignment="1" applyBorder="1" applyFont="1">
      <alignment shrinkToFit="0" vertical="top" wrapText="1"/>
    </xf>
    <xf borderId="16" fillId="6" fontId="26" numFmtId="0" xfId="0" applyAlignment="1" applyBorder="1" applyFont="1">
      <alignment shrinkToFit="0" vertical="top" wrapText="1"/>
    </xf>
    <xf borderId="17" fillId="9" fontId="11" numFmtId="0" xfId="0" applyAlignment="1" applyBorder="1" applyFont="1">
      <alignment shrinkToFit="0" vertical="top" wrapText="1"/>
    </xf>
    <xf borderId="17" fillId="8" fontId="17" numFmtId="0" xfId="0" applyAlignment="1" applyBorder="1" applyFont="1">
      <alignment shrinkToFit="0" vertical="top" wrapText="1"/>
    </xf>
    <xf borderId="0" fillId="19" fontId="11" numFmtId="0" xfId="0" applyAlignment="1" applyFont="1">
      <alignment shrinkToFit="0" vertical="top" wrapText="1"/>
    </xf>
    <xf borderId="17" fillId="7" fontId="11" numFmtId="0" xfId="0" applyAlignment="1" applyBorder="1" applyFont="1">
      <alignment shrinkToFit="0" vertical="top" wrapText="1"/>
    </xf>
    <xf borderId="0" fillId="0" fontId="2" numFmtId="0" xfId="0" applyAlignment="1" applyFont="1">
      <alignment horizontal="center" vertical="center"/>
    </xf>
    <xf borderId="0" fillId="16" fontId="6" numFmtId="0" xfId="0" applyAlignment="1" applyFont="1">
      <alignment horizontal="left" readingOrder="0" shrinkToFit="0" vertical="center" wrapText="1"/>
    </xf>
    <xf borderId="0" fillId="17" fontId="0" numFmtId="0" xfId="0" applyAlignment="1" applyFont="1">
      <alignment horizontal="left" shrinkToFit="0" vertical="center" wrapText="1"/>
    </xf>
    <xf borderId="0" fillId="16" fontId="6" numFmtId="0" xfId="0" applyAlignment="1" applyFont="1">
      <alignment horizontal="left" readingOrder="0" shrinkToFit="0" vertical="top" wrapText="1"/>
    </xf>
    <xf borderId="0" fillId="17" fontId="0" numFmtId="0" xfId="0" applyAlignment="1" applyFont="1">
      <alignment horizontal="left" shrinkToFit="0" vertical="top" wrapText="1"/>
    </xf>
    <xf borderId="0" fillId="0" fontId="5" numFmtId="0" xfId="0" applyAlignment="1" applyFont="1">
      <alignment horizontal="center" readingOrder="0" shrinkToFit="0" vertical="center" wrapText="1"/>
    </xf>
    <xf borderId="0" fillId="16" fontId="6" numFmtId="0" xfId="0" applyAlignment="1" applyFont="1">
      <alignment readingOrder="0" shrinkToFit="0" vertical="top" wrapText="1"/>
    </xf>
    <xf borderId="0" fillId="19" fontId="2" numFmtId="0" xfId="0" applyAlignment="1" applyFont="1">
      <alignment horizontal="left" shrinkToFit="0" vertical="top" wrapText="1"/>
    </xf>
    <xf borderId="0" fillId="0" fontId="0" numFmtId="0" xfId="0" applyAlignment="1" applyFont="1">
      <alignment shrinkToFit="0" vertical="top" wrapText="1"/>
    </xf>
    <xf borderId="4" fillId="18" fontId="27" numFmtId="0" xfId="0" applyAlignment="1" applyBorder="1" applyFont="1">
      <alignment horizontal="center" shrinkToFit="0" wrapText="1"/>
    </xf>
    <xf borderId="16" fillId="22" fontId="28" numFmtId="0" xfId="0" applyAlignment="1" applyBorder="1" applyFill="1" applyFont="1">
      <alignment shrinkToFit="0" vertical="top" wrapText="1"/>
    </xf>
    <xf borderId="17" fillId="21" fontId="29" numFmtId="0" xfId="0" applyAlignment="1" applyBorder="1" applyFont="1">
      <alignment shrinkToFit="0" vertical="top" wrapText="1"/>
    </xf>
    <xf borderId="4" fillId="13" fontId="30" numFmtId="0" xfId="0" applyAlignment="1" applyBorder="1" applyFont="1">
      <alignment horizontal="center" shrinkToFit="0" wrapText="1"/>
    </xf>
    <xf borderId="16" fillId="6" fontId="26" numFmtId="0" xfId="0" applyAlignment="1" applyBorder="1" applyFont="1">
      <alignment shrinkToFit="0" vertical="top" wrapText="1"/>
    </xf>
    <xf borderId="17" fillId="9" fontId="11" numFmtId="0" xfId="0" applyAlignment="1" applyBorder="1" applyFont="1">
      <alignment shrinkToFit="0" vertical="top" wrapText="1"/>
    </xf>
    <xf borderId="17" fillId="8" fontId="17" numFmtId="0" xfId="0" applyAlignment="1" applyBorder="1" applyFont="1">
      <alignment shrinkToFit="0" vertical="top" wrapText="1"/>
    </xf>
    <xf borderId="17" fillId="23" fontId="29" numFmtId="0" xfId="0" applyAlignment="1" applyBorder="1" applyFill="1" applyFont="1">
      <alignment shrinkToFit="0" vertical="top" wrapText="1"/>
    </xf>
    <xf borderId="16" fillId="6" fontId="26" numFmtId="0" xfId="0" applyAlignment="1" applyBorder="1" applyFont="1">
      <alignment shrinkToFit="0" vertical="top" wrapText="1"/>
    </xf>
    <xf borderId="31" fillId="0" fontId="5" numFmtId="0" xfId="0" applyAlignment="1" applyBorder="1" applyFont="1">
      <alignment horizontal="center" shrinkToFit="0" vertical="center" wrapText="1"/>
    </xf>
    <xf borderId="18" fillId="4" fontId="1" numFmtId="0" xfId="0" applyAlignment="1" applyBorder="1" applyFont="1">
      <alignment horizontal="center" shrinkToFit="0" vertical="center" wrapText="1"/>
    </xf>
    <xf borderId="0" fillId="15" fontId="31" numFmtId="0" xfId="0" applyAlignment="1" applyFont="1">
      <alignment horizontal="center" vertical="center"/>
    </xf>
    <xf borderId="0" fillId="6" fontId="5" numFmtId="0" xfId="0" applyAlignment="1" applyFont="1">
      <alignment horizontal="center" readingOrder="0" vertical="center"/>
    </xf>
    <xf borderId="0" fillId="15" fontId="31" numFmtId="0" xfId="0" applyAlignment="1" applyFont="1">
      <alignment vertical="center"/>
    </xf>
    <xf borderId="0" fillId="0" fontId="4" numFmtId="0" xfId="0" applyAlignment="1" applyFont="1">
      <alignment horizontal="left" vertical="center"/>
    </xf>
    <xf borderId="18" fillId="24" fontId="8" numFmtId="0" xfId="0" applyAlignment="1" applyBorder="1" applyFill="1" applyFont="1">
      <alignment horizontal="left" readingOrder="0" shrinkToFit="0" vertical="top" wrapText="1"/>
    </xf>
    <xf borderId="0" fillId="4" fontId="4" numFmtId="0" xfId="0" applyAlignment="1" applyFont="1">
      <alignment horizontal="center" readingOrder="0" shrinkToFit="0" vertical="center" wrapText="1"/>
    </xf>
    <xf borderId="0" fillId="24" fontId="17" numFmtId="0" xfId="0" applyAlignment="1" applyFont="1">
      <alignment readingOrder="0" shrinkToFit="0" vertical="top" wrapText="1"/>
    </xf>
    <xf borderId="17" fillId="15" fontId="4" numFmtId="0" xfId="0" applyAlignment="1" applyBorder="1" applyFont="1">
      <alignment horizontal="center" vertical="center"/>
    </xf>
    <xf borderId="0" fillId="0" fontId="31" numFmtId="0" xfId="0" applyAlignment="1" applyFont="1">
      <alignment shrinkToFit="0" vertical="top" wrapText="1"/>
    </xf>
    <xf borderId="2" fillId="3" fontId="1" numFmtId="0" xfId="0" applyAlignment="1" applyBorder="1" applyFont="1">
      <alignment horizontal="center" readingOrder="0" vertical="center"/>
    </xf>
    <xf borderId="0" fillId="3" fontId="4" numFmtId="0" xfId="0" applyAlignment="1" applyFont="1">
      <alignment horizontal="center" readingOrder="0" vertical="center"/>
    </xf>
    <xf borderId="17" fillId="15" fontId="4" numFmtId="0" xfId="0" applyAlignment="1" applyBorder="1" applyFont="1">
      <alignment horizontal="left" vertical="center"/>
    </xf>
    <xf borderId="0" fillId="0" fontId="4" numFmtId="0" xfId="0" applyAlignment="1" applyFont="1">
      <alignment horizontal="center" readingOrder="0" vertical="center"/>
    </xf>
    <xf borderId="32" fillId="25" fontId="32" numFmtId="0" xfId="0" applyAlignment="1" applyBorder="1" applyFill="1" applyFont="1">
      <alignment horizontal="center" readingOrder="0" shrinkToFit="0" vertical="center" wrapText="1"/>
    </xf>
    <xf borderId="2" fillId="22" fontId="2" numFmtId="0" xfId="0" applyAlignment="1" applyBorder="1" applyFont="1">
      <alignment horizontal="center" readingOrder="0" shrinkToFit="0" vertical="center" wrapText="1"/>
    </xf>
    <xf borderId="33" fillId="0" fontId="3" numFmtId="0" xfId="0" applyBorder="1" applyFont="1"/>
    <xf borderId="34" fillId="0" fontId="3" numFmtId="0" xfId="0" applyBorder="1" applyFont="1"/>
    <xf borderId="17" fillId="2" fontId="19" numFmtId="0" xfId="0" applyAlignment="1" applyBorder="1" applyFont="1">
      <alignment horizontal="center" readingOrder="0" vertical="center"/>
    </xf>
    <xf borderId="17" fillId="14" fontId="8" numFmtId="0" xfId="0" applyAlignment="1" applyBorder="1" applyFont="1">
      <alignment horizontal="left" readingOrder="0" shrinkToFit="0" vertical="top" wrapText="1"/>
    </xf>
    <xf borderId="35" fillId="22" fontId="33" numFmtId="0" xfId="0" applyAlignment="1" applyBorder="1" applyFont="1">
      <alignment horizontal="left" readingOrder="0" vertical="center"/>
    </xf>
    <xf borderId="0" fillId="16" fontId="19" numFmtId="0" xfId="0" applyAlignment="1" applyFont="1">
      <alignment horizontal="left" readingOrder="0" shrinkToFit="0" vertical="top" wrapText="1"/>
    </xf>
    <xf borderId="31" fillId="24" fontId="0" numFmtId="0" xfId="0" applyAlignment="1" applyBorder="1" applyFont="1">
      <alignment horizontal="center" shrinkToFit="0" vertical="center" wrapText="1"/>
    </xf>
    <xf borderId="0" fillId="22" fontId="33" numFmtId="0" xfId="0" applyAlignment="1" applyFont="1">
      <alignment horizontal="left" readingOrder="0" vertical="center"/>
    </xf>
    <xf borderId="31" fillId="25" fontId="34" numFmtId="0" xfId="0" applyAlignment="1" applyBorder="1" applyFont="1">
      <alignment horizontal="center" vertical="center"/>
    </xf>
    <xf borderId="21" fillId="26" fontId="10" numFmtId="0" xfId="0" applyAlignment="1" applyBorder="1" applyFill="1" applyFont="1">
      <alignment horizontal="left" readingOrder="0" shrinkToFit="0" vertical="top" wrapText="1"/>
    </xf>
    <xf borderId="36" fillId="25" fontId="35" numFmtId="0" xfId="0" applyAlignment="1" applyBorder="1" applyFont="1">
      <alignment horizontal="center" vertical="center"/>
    </xf>
    <xf borderId="24" fillId="26" fontId="3" numFmtId="0" xfId="0" applyBorder="1" applyFont="1"/>
    <xf borderId="37" fillId="0" fontId="3" numFmtId="0" xfId="0" applyBorder="1" applyFont="1"/>
    <xf borderId="38" fillId="0" fontId="3" numFmtId="0" xfId="0" applyBorder="1" applyFont="1"/>
    <xf borderId="17" fillId="15" fontId="19" numFmtId="0" xfId="0" applyAlignment="1" applyBorder="1" applyFont="1">
      <alignment horizontal="center" readingOrder="0" vertical="center"/>
    </xf>
    <xf borderId="26" fillId="26" fontId="3" numFmtId="0" xfId="0" applyBorder="1" applyFont="1"/>
    <xf borderId="17" fillId="5" fontId="8" numFmtId="0" xfId="0" applyAlignment="1" applyBorder="1" applyFont="1">
      <alignment horizontal="left" readingOrder="0" shrinkToFit="0" vertical="top" wrapText="1"/>
    </xf>
    <xf borderId="39" fillId="25" fontId="36" numFmtId="0" xfId="0" applyAlignment="1" applyBorder="1" applyFont="1">
      <alignment horizontal="center" readingOrder="0" vertical="center"/>
    </xf>
    <xf borderId="40" fillId="0" fontId="3" numFmtId="0" xfId="0" applyBorder="1" applyFont="1"/>
    <xf borderId="41" fillId="0" fontId="3" numFmtId="0" xfId="0" applyBorder="1" applyFont="1"/>
    <xf borderId="21" fillId="27" fontId="10" numFmtId="0" xfId="0" applyAlignment="1" applyBorder="1" applyFill="1" applyFont="1">
      <alignment horizontal="left" readingOrder="0" shrinkToFit="0" vertical="top" wrapText="1"/>
    </xf>
    <xf borderId="8" fillId="28" fontId="37" numFmtId="0" xfId="0" applyAlignment="1" applyBorder="1" applyFill="1" applyFont="1">
      <alignment horizontal="center" readingOrder="0" vertical="center"/>
    </xf>
    <xf borderId="24" fillId="27" fontId="3" numFmtId="0" xfId="0" applyBorder="1" applyFont="1"/>
    <xf borderId="26" fillId="27" fontId="3" numFmtId="0" xfId="0" applyBorder="1" applyFont="1"/>
    <xf borderId="0" fillId="2" fontId="38" numFmtId="0" xfId="0" applyAlignment="1" applyFont="1">
      <alignment horizontal="center" readingOrder="0" shrinkToFit="0" vertical="center" wrapText="1"/>
    </xf>
    <xf borderId="4" fillId="4" fontId="5" numFmtId="0" xfId="0" applyAlignment="1" applyBorder="1" applyFont="1">
      <alignment horizontal="center" readingOrder="0" shrinkToFit="0" vertical="center" wrapText="1"/>
    </xf>
    <xf borderId="0" fillId="14" fontId="17" numFmtId="0" xfId="0" applyAlignment="1" applyFont="1">
      <alignment readingOrder="0" shrinkToFit="0" vertical="top" wrapText="1"/>
    </xf>
    <xf borderId="0" fillId="4" fontId="39" numFmtId="0" xfId="0" applyAlignment="1" applyFont="1">
      <alignment horizontal="center" readingOrder="0" shrinkToFit="0" vertical="center" wrapText="1"/>
    </xf>
    <xf borderId="0" fillId="0" fontId="8" numFmtId="0" xfId="0" applyAlignment="1" applyFont="1">
      <alignment horizontal="left" shrinkToFit="0" vertical="top" wrapText="1"/>
    </xf>
    <xf borderId="0" fillId="7" fontId="7" numFmtId="0" xfId="0" applyAlignment="1" applyFont="1">
      <alignment horizontal="center" readingOrder="0" vertical="center"/>
    </xf>
    <xf borderId="0" fillId="16" fontId="4" numFmtId="0" xfId="0" applyAlignment="1" applyFont="1">
      <alignment horizontal="center" readingOrder="0" vertical="center"/>
    </xf>
    <xf borderId="0" fillId="5" fontId="18" numFmtId="0" xfId="0" applyAlignment="1" applyFont="1">
      <alignment horizontal="left" readingOrder="0" shrinkToFit="0" vertical="top" wrapText="1"/>
    </xf>
    <xf borderId="0" fillId="0" fontId="17" numFmtId="0" xfId="0" applyAlignment="1" applyFont="1">
      <alignment shrinkToFit="0" vertical="top" wrapText="1"/>
    </xf>
    <xf borderId="42" fillId="4" fontId="5" numFmtId="0" xfId="0" applyAlignment="1" applyBorder="1" applyFont="1">
      <alignment horizontal="center" readingOrder="0" vertical="center"/>
    </xf>
    <xf borderId="43" fillId="4" fontId="19" numFmtId="0" xfId="0" applyAlignment="1" applyBorder="1" applyFont="1">
      <alignment horizontal="center" readingOrder="0" shrinkToFit="0" vertical="center" wrapText="1"/>
    </xf>
    <xf borderId="0" fillId="0" fontId="0" numFmtId="0" xfId="0" applyAlignment="1" applyFont="1">
      <alignment horizontal="left" shrinkToFit="0" vertical="top" wrapText="1"/>
    </xf>
    <xf borderId="0" fillId="24" fontId="18" numFmtId="0" xfId="0" applyAlignment="1" applyFont="1">
      <alignment readingOrder="0" shrinkToFit="0" vertical="top" wrapText="1"/>
    </xf>
    <xf borderId="0" fillId="0" fontId="18" numFmtId="0" xfId="0" applyAlignment="1" applyFont="1">
      <alignment readingOrder="0" shrinkToFit="0" vertical="top" wrapText="1"/>
    </xf>
    <xf borderId="44" fillId="0" fontId="3" numFmtId="0" xfId="0" applyBorder="1" applyFont="1"/>
    <xf borderId="45" fillId="0" fontId="3" numFmtId="0" xfId="0" applyBorder="1" applyFont="1"/>
    <xf borderId="0" fillId="22" fontId="33" numFmtId="9" xfId="0" applyAlignment="1" applyFont="1" applyNumberFormat="1">
      <alignment horizontal="left" readingOrder="0" vertical="center"/>
    </xf>
    <xf borderId="0" fillId="15" fontId="38" numFmtId="0" xfId="0" applyAlignment="1" applyFont="1">
      <alignment horizontal="center" readingOrder="0" shrinkToFit="0" vertical="center" wrapText="1"/>
    </xf>
    <xf borderId="0" fillId="5" fontId="17" numFmtId="0" xfId="0" applyAlignment="1" applyFont="1">
      <alignment readingOrder="0" shrinkToFit="0" vertical="top" wrapText="1"/>
    </xf>
    <xf borderId="0" fillId="17" fontId="5" numFmtId="0" xfId="0" applyAlignment="1" applyFont="1">
      <alignment readingOrder="0" vertical="top"/>
    </xf>
    <xf borderId="0" fillId="0" fontId="0" numFmtId="0" xfId="0" applyAlignment="1" applyFont="1">
      <alignment shrinkToFit="0" vertical="top" wrapText="1"/>
    </xf>
    <xf borderId="0" fillId="17" fontId="5" numFmtId="0" xfId="0" applyAlignment="1" applyFont="1">
      <alignment horizontal="left" vertical="top"/>
    </xf>
    <xf borderId="2" fillId="28" fontId="7" numFmtId="0" xfId="0" applyAlignment="1" applyBorder="1" applyFont="1">
      <alignment horizontal="center" readingOrder="0" shrinkToFit="0" vertical="center" wrapText="1"/>
    </xf>
    <xf borderId="46" fillId="7" fontId="0" numFmtId="0" xfId="0" applyAlignment="1" applyBorder="1" applyFont="1">
      <alignment horizontal="center" shrinkToFit="0" vertical="center" wrapText="1"/>
    </xf>
    <xf borderId="0" fillId="25" fontId="40" numFmtId="0" xfId="0" applyAlignment="1" applyFont="1">
      <alignment readingOrder="0"/>
    </xf>
    <xf borderId="19" fillId="0" fontId="5" numFmtId="0" xfId="0" applyAlignment="1" applyBorder="1" applyFont="1">
      <alignment horizontal="center" vertical="center"/>
    </xf>
    <xf borderId="46" fillId="7" fontId="0" numFmtId="0" xfId="0" applyAlignment="1" applyBorder="1" applyFont="1">
      <alignment readingOrder="0" vertical="top"/>
    </xf>
    <xf borderId="6" fillId="4" fontId="1" numFmtId="0" xfId="0" applyAlignment="1" applyBorder="1" applyFont="1">
      <alignment horizontal="center" vertical="center"/>
    </xf>
    <xf borderId="0" fillId="25" fontId="40" numFmtId="0" xfId="0" applyFont="1"/>
    <xf borderId="46" fillId="7" fontId="0" numFmtId="0" xfId="0" applyAlignment="1" applyBorder="1" applyFont="1">
      <alignment readingOrder="0" shrinkToFit="0" vertical="top" wrapText="1"/>
    </xf>
    <xf borderId="47" fillId="0" fontId="3" numFmtId="0" xfId="0" applyBorder="1" applyFont="1"/>
    <xf borderId="48" fillId="25" fontId="40" numFmtId="0" xfId="0" applyAlignment="1" applyBorder="1" applyFont="1">
      <alignment shrinkToFit="0" wrapText="1"/>
    </xf>
    <xf borderId="31" fillId="22" fontId="39" numFmtId="0" xfId="0" applyAlignment="1" applyBorder="1" applyFont="1">
      <alignment readingOrder="0"/>
    </xf>
    <xf borderId="49" fillId="0" fontId="3" numFmtId="0" xfId="0" applyBorder="1" applyFont="1"/>
    <xf borderId="0" fillId="2" fontId="26" numFmtId="0" xfId="0" applyAlignment="1" applyFont="1">
      <alignment horizontal="center" shrinkToFit="0" vertical="center" wrapText="1"/>
    </xf>
    <xf borderId="0" fillId="0" fontId="8" numFmtId="0" xfId="0" applyAlignment="1" applyFont="1">
      <alignment horizontal="left" readingOrder="0" shrinkToFit="0" vertical="top" wrapText="1"/>
    </xf>
    <xf borderId="0" fillId="16" fontId="4" numFmtId="0" xfId="0" applyAlignment="1" applyFont="1">
      <alignment horizontal="center" readingOrder="0" shrinkToFit="0" vertical="center" wrapText="1"/>
    </xf>
    <xf borderId="31" fillId="0" fontId="0" numFmtId="0" xfId="0" applyAlignment="1" applyBorder="1" applyFont="1">
      <alignment horizontal="center" shrinkToFit="0" vertical="center" wrapText="1"/>
    </xf>
    <xf borderId="16" fillId="6" fontId="19" numFmtId="0" xfId="0" applyAlignment="1" applyBorder="1" applyFont="1">
      <alignment horizontal="left" readingOrder="0" shrinkToFit="0" vertical="top" wrapText="1"/>
    </xf>
    <xf borderId="48" fillId="25" fontId="40" numFmtId="0" xfId="0" applyBorder="1" applyFont="1"/>
    <xf borderId="17" fillId="9" fontId="0" numFmtId="9" xfId="0" applyAlignment="1" applyBorder="1" applyFont="1" applyNumberFormat="1">
      <alignment horizontal="center" readingOrder="0" vertical="center"/>
    </xf>
    <xf borderId="31" fillId="22" fontId="2" numFmtId="0" xfId="0" applyAlignment="1" applyBorder="1" applyFont="1">
      <alignment readingOrder="0"/>
    </xf>
    <xf borderId="0" fillId="15" fontId="26" numFmtId="0" xfId="0" applyAlignment="1" applyFont="1">
      <alignment horizontal="center" shrinkToFit="0" vertical="center" wrapText="1"/>
    </xf>
    <xf borderId="17" fillId="24" fontId="8" numFmtId="0" xfId="0" applyAlignment="1" applyBorder="1" applyFont="1">
      <alignment horizontal="left" readingOrder="0" shrinkToFit="0" vertical="top" wrapText="1"/>
    </xf>
    <xf borderId="0" fillId="5" fontId="41" numFmtId="0" xfId="0" applyAlignment="1" applyFont="1">
      <alignment readingOrder="0" shrinkToFit="0" vertical="top" wrapText="1"/>
    </xf>
    <xf borderId="46" fillId="9" fontId="0" numFmtId="0" xfId="0" applyAlignment="1" applyBorder="1" applyFont="1">
      <alignment readingOrder="0" vertical="top"/>
    </xf>
    <xf borderId="0" fillId="17" fontId="7" numFmtId="0" xfId="0" applyAlignment="1" applyFont="1">
      <alignment horizontal="left" readingOrder="0" shrinkToFit="0" vertical="top" wrapText="1"/>
    </xf>
    <xf borderId="0" fillId="0" fontId="1" numFmtId="0" xfId="0" applyAlignment="1" applyFont="1">
      <alignment vertical="center"/>
    </xf>
    <xf borderId="46" fillId="9" fontId="0" numFmtId="0" xfId="0" applyAlignment="1" applyBorder="1" applyFont="1">
      <alignment readingOrder="0" shrinkToFit="0" vertical="top" wrapText="1"/>
    </xf>
    <xf borderId="0" fillId="17" fontId="7" numFmtId="0" xfId="0" applyAlignment="1" applyFont="1">
      <alignment horizontal="left" shrinkToFit="0" vertical="top" wrapText="1"/>
    </xf>
    <xf borderId="35" fillId="25" fontId="40" numFmtId="0" xfId="0" applyAlignment="1" applyBorder="1" applyFont="1">
      <alignment readingOrder="0"/>
    </xf>
    <xf borderId="17" fillId="9" fontId="0" numFmtId="2" xfId="0" applyAlignment="1" applyBorder="1" applyFont="1" applyNumberFormat="1">
      <alignment horizontal="left" readingOrder="0" vertical="top"/>
    </xf>
    <xf borderId="0" fillId="23" fontId="0" numFmtId="1" xfId="0" applyFont="1" applyNumberFormat="1"/>
    <xf borderId="0" fillId="2" fontId="26" numFmtId="0" xfId="0" applyAlignment="1" applyFont="1">
      <alignment horizontal="center" shrinkToFit="0" vertical="center" wrapText="1"/>
    </xf>
    <xf borderId="0" fillId="23" fontId="2" numFmtId="0" xfId="0" applyFont="1"/>
    <xf borderId="0" fillId="17" fontId="4" numFmtId="0" xfId="0" applyAlignment="1" applyFont="1">
      <alignment horizontal="left" readingOrder="0" shrinkToFit="0" vertical="top" wrapText="1"/>
    </xf>
    <xf borderId="0" fillId="17" fontId="2" numFmtId="0" xfId="0" applyFont="1"/>
    <xf borderId="0" fillId="0" fontId="2" numFmtId="0" xfId="0" applyAlignment="1" applyFont="1">
      <alignment readingOrder="0"/>
    </xf>
    <xf borderId="17" fillId="7" fontId="0" numFmtId="1" xfId="0" applyAlignment="1" applyBorder="1" applyFont="1" applyNumberFormat="1">
      <alignment horizontal="left" readingOrder="0" vertical="top"/>
    </xf>
    <xf borderId="0" fillId="15" fontId="26" numFmtId="0" xfId="0" applyAlignment="1" applyFont="1">
      <alignment horizontal="center" shrinkToFit="0" vertical="center" wrapText="1"/>
    </xf>
    <xf borderId="0" fillId="2" fontId="26" numFmtId="0" xfId="0" applyAlignment="1" applyFont="1">
      <alignment horizontal="center" readingOrder="0" shrinkToFit="0" vertical="center" wrapText="1"/>
    </xf>
    <xf borderId="0" fillId="14" fontId="41" numFmtId="0" xfId="0" applyAlignment="1" applyFont="1">
      <alignment shrinkToFit="0" vertical="top" wrapText="1"/>
    </xf>
    <xf borderId="0" fillId="0" fontId="31" numFmtId="0" xfId="0" applyAlignment="1" applyFont="1">
      <alignment shrinkToFit="0" vertical="bottom" wrapText="1"/>
    </xf>
    <xf borderId="0" fillId="0" fontId="17" numFmtId="0" xfId="0" applyAlignment="1" applyFont="1">
      <alignment readingOrder="0" shrinkToFit="0" vertical="top" wrapText="1"/>
    </xf>
    <xf borderId="50" fillId="4" fontId="5" numFmtId="0" xfId="0" applyAlignment="1" applyBorder="1" applyFont="1">
      <alignment horizontal="center" readingOrder="0" shrinkToFit="0" vertical="center" wrapText="1"/>
    </xf>
    <xf borderId="51" fillId="29" fontId="4" numFmtId="0" xfId="0" applyAlignment="1" applyBorder="1" applyFill="1" applyFont="1">
      <alignment horizontal="center" readingOrder="0" shrinkToFit="0" vertical="center" wrapText="1"/>
    </xf>
    <xf borderId="52" fillId="0" fontId="3" numFmtId="0" xfId="0" applyBorder="1" applyFont="1"/>
    <xf borderId="53" fillId="0" fontId="3" numFmtId="0" xfId="0" applyBorder="1" applyFont="1"/>
    <xf borderId="54" fillId="24" fontId="18" numFmtId="0" xfId="0" applyAlignment="1" applyBorder="1" applyFont="1">
      <alignment readingOrder="0" shrinkToFit="0" vertical="top" wrapText="1"/>
    </xf>
    <xf borderId="55" fillId="0" fontId="3" numFmtId="0" xfId="0" applyBorder="1" applyFont="1"/>
    <xf borderId="0" fillId="0" fontId="39" numFmtId="0" xfId="0" applyAlignment="1" applyFont="1">
      <alignment horizontal="center" readingOrder="0" shrinkToFit="0" vertical="center" wrapText="1"/>
    </xf>
    <xf borderId="56" fillId="4" fontId="39" numFmtId="0" xfId="0" applyAlignment="1" applyBorder="1" applyFont="1">
      <alignment horizontal="center" readingOrder="0" shrinkToFit="0" vertical="center" wrapText="1"/>
    </xf>
    <xf borderId="57" fillId="0" fontId="3" numFmtId="0" xfId="0" applyBorder="1" applyFont="1"/>
    <xf borderId="58" fillId="0" fontId="3" numFmtId="0" xfId="0" applyBorder="1" applyFont="1"/>
    <xf borderId="56" fillId="7" fontId="2" numFmtId="0" xfId="0" applyAlignment="1" applyBorder="1" applyFont="1">
      <alignment horizontal="center" readingOrder="0" vertical="center"/>
    </xf>
    <xf borderId="59" fillId="0" fontId="3" numFmtId="0" xfId="0" applyBorder="1" applyFont="1"/>
    <xf borderId="60" fillId="0" fontId="3" numFmtId="0" xfId="0" applyBorder="1" applyFont="1"/>
    <xf borderId="46" fillId="4" fontId="5" numFmtId="0" xfId="0" applyAlignment="1" applyBorder="1" applyFont="1">
      <alignment horizontal="center" readingOrder="0" vertical="center"/>
    </xf>
    <xf borderId="53" fillId="4" fontId="19" numFmtId="0" xfId="0" applyAlignment="1" applyBorder="1" applyFont="1">
      <alignment horizontal="center" readingOrder="0" shrinkToFit="0" vertical="center" wrapText="1"/>
    </xf>
    <xf borderId="56" fillId="4" fontId="19" numFmtId="0" xfId="0" applyAlignment="1" applyBorder="1" applyFont="1">
      <alignment horizontal="center" readingOrder="0" shrinkToFit="0" vertical="center" wrapText="1"/>
    </xf>
    <xf borderId="51" fillId="4" fontId="19" numFmtId="0" xfId="0" applyAlignment="1" applyBorder="1" applyFont="1">
      <alignment horizontal="center" readingOrder="0" shrinkToFit="0" vertical="center" wrapText="1"/>
    </xf>
    <xf borderId="0" fillId="0" fontId="19" numFmtId="0" xfId="0" applyAlignment="1" applyFont="1">
      <alignment horizontal="center" readingOrder="0" shrinkToFit="0" vertical="center" wrapText="1"/>
    </xf>
    <xf borderId="46" fillId="9" fontId="0" numFmtId="0" xfId="0" applyAlignment="1" applyBorder="1" applyFont="1">
      <alignment horizontal="center" shrinkToFit="0" vertical="center" wrapText="1"/>
    </xf>
    <xf borderId="53" fillId="9" fontId="0" numFmtId="0" xfId="0" applyAlignment="1" applyBorder="1" applyFont="1">
      <alignment horizontal="right" readingOrder="0" vertical="top"/>
    </xf>
    <xf borderId="56" fillId="9" fontId="0" numFmtId="0" xfId="0" applyAlignment="1" applyBorder="1" applyFont="1">
      <alignment readingOrder="0" vertical="top"/>
    </xf>
    <xf borderId="56" fillId="9" fontId="0" numFmtId="0" xfId="0" applyAlignment="1" applyBorder="1" applyFont="1">
      <alignment vertical="top"/>
    </xf>
    <xf borderId="51" fillId="9" fontId="0" numFmtId="0" xfId="0" applyAlignment="1" applyBorder="1" applyFont="1">
      <alignment vertical="top"/>
    </xf>
    <xf borderId="56" fillId="9" fontId="0" numFmtId="9" xfId="0" applyAlignment="1" applyBorder="1" applyFont="1" applyNumberFormat="1">
      <alignment readingOrder="0" vertical="top"/>
    </xf>
    <xf borderId="0" fillId="0" fontId="0" numFmtId="0" xfId="0" applyAlignment="1" applyFont="1">
      <alignment vertical="top"/>
    </xf>
    <xf borderId="53" fillId="7" fontId="0" numFmtId="0" xfId="0" applyAlignment="1" applyBorder="1" applyFont="1">
      <alignment horizontal="right" readingOrder="0" vertical="top"/>
    </xf>
    <xf borderId="56" fillId="7" fontId="0" numFmtId="0" xfId="0" applyAlignment="1" applyBorder="1" applyFont="1">
      <alignment readingOrder="0" vertical="top"/>
    </xf>
    <xf borderId="56" fillId="7" fontId="0" numFmtId="0" xfId="0" applyAlignment="1" applyBorder="1" applyFont="1">
      <alignment vertical="top"/>
    </xf>
    <xf borderId="51" fillId="7" fontId="0" numFmtId="0" xfId="0" applyAlignment="1" applyBorder="1" applyFont="1">
      <alignment vertical="top"/>
    </xf>
    <xf borderId="56" fillId="7" fontId="0" numFmtId="9" xfId="0" applyAlignment="1" applyBorder="1" applyFont="1" applyNumberFormat="1">
      <alignment readingOrder="0" vertical="top"/>
    </xf>
    <xf borderId="51" fillId="7" fontId="0" numFmtId="0" xfId="0" applyAlignment="1" applyBorder="1" applyFont="1">
      <alignment readingOrder="0" vertical="top"/>
    </xf>
    <xf borderId="0" fillId="0" fontId="0" numFmtId="0" xfId="0" applyAlignment="1" applyFont="1">
      <alignment readingOrder="0" vertical="top"/>
    </xf>
    <xf borderId="0" fillId="0" fontId="0" numFmtId="9" xfId="0" applyAlignment="1" applyFont="1" applyNumberFormat="1">
      <alignment readingOrder="0" vertical="top"/>
    </xf>
    <xf borderId="61" fillId="25" fontId="40" numFmtId="0" xfId="0" applyBorder="1" applyFont="1"/>
    <xf borderId="62" fillId="25" fontId="40" numFmtId="0" xfId="0" applyBorder="1" applyFont="1"/>
    <xf borderId="62" fillId="25" fontId="40" numFmtId="0" xfId="0" applyAlignment="1" applyBorder="1" applyFont="1">
      <alignment readingOrder="0"/>
    </xf>
    <xf borderId="63" fillId="25" fontId="40" numFmtId="0" xfId="0" applyBorder="1" applyFont="1"/>
    <xf borderId="64" fillId="22" fontId="40" numFmtId="0" xfId="0" applyAlignment="1" applyBorder="1" applyFont="1">
      <alignment readingOrder="0" shrinkToFit="0" wrapText="1"/>
    </xf>
    <xf borderId="17" fillId="2" fontId="19" numFmtId="0" xfId="0" applyAlignment="1" applyBorder="1" applyFont="1">
      <alignment horizontal="center" shrinkToFit="0" vertical="center" wrapText="1"/>
    </xf>
    <xf borderId="64" fillId="25" fontId="35" numFmtId="0" xfId="0" applyBorder="1" applyFont="1"/>
    <xf borderId="17" fillId="15" fontId="19" numFmtId="0" xfId="0" applyAlignment="1" applyBorder="1" applyFont="1">
      <alignment horizontal="center" readingOrder="0" shrinkToFit="0" vertical="center" wrapText="1"/>
    </xf>
    <xf borderId="17" fillId="2" fontId="19" numFmtId="0" xfId="0" applyAlignment="1" applyBorder="1" applyFont="1">
      <alignment horizontal="center" readingOrder="0" shrinkToFit="0" vertical="center" wrapText="1"/>
    </xf>
    <xf borderId="17" fillId="14" fontId="8" numFmtId="0" xfId="0" applyAlignment="1" applyBorder="1" applyFont="1">
      <alignment horizontal="left" readingOrder="0" shrinkToFit="0" vertical="top" wrapText="1"/>
    </xf>
    <xf borderId="0" fillId="0" fontId="2" numFmtId="0" xfId="0" applyAlignment="1" applyFont="1">
      <alignment horizontal="center" readingOrder="0" shrinkToFit="0" vertical="center" wrapText="1"/>
    </xf>
    <xf borderId="13" fillId="29" fontId="4" numFmtId="0" xfId="0" applyAlignment="1" applyBorder="1" applyFont="1">
      <alignment horizontal="center" readingOrder="0" shrinkToFit="0" vertical="center" wrapText="1"/>
    </xf>
    <xf borderId="65" fillId="24" fontId="18" numFmtId="0" xfId="0" applyAlignment="1" applyBorder="1" applyFont="1">
      <alignment readingOrder="0" shrinkToFit="0" vertical="top" wrapText="1"/>
    </xf>
    <xf borderId="66" fillId="0" fontId="3" numFmtId="0" xfId="0" applyBorder="1" applyFont="1"/>
    <xf borderId="67" fillId="0" fontId="3" numFmtId="0" xfId="0" applyBorder="1" applyFont="1"/>
    <xf borderId="65" fillId="4" fontId="5" numFmtId="0" xfId="0" applyAlignment="1" applyBorder="1" applyFont="1">
      <alignment horizontal="center" readingOrder="0" shrinkToFit="0" vertical="center" wrapText="1"/>
    </xf>
    <xf borderId="13" fillId="4" fontId="19" numFmtId="0" xfId="0" applyAlignment="1" applyBorder="1" applyFont="1">
      <alignment horizontal="center" readingOrder="0" shrinkToFit="0" vertical="center" wrapText="1"/>
    </xf>
    <xf borderId="65" fillId="29" fontId="18" numFmtId="0" xfId="0" applyAlignment="1" applyBorder="1" applyFont="1">
      <alignment readingOrder="0" shrinkToFit="0" vertical="top" wrapText="1"/>
    </xf>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4" fontId="19" numFmtId="0" xfId="0" applyAlignment="1" applyBorder="1" applyFont="1">
      <alignment horizontal="center" readingOrder="0" shrinkToFit="0" vertical="center" wrapText="1"/>
    </xf>
    <xf borderId="73" fillId="0" fontId="3" numFmtId="0" xfId="0" applyBorder="1" applyFont="1"/>
    <xf borderId="74" fillId="7" fontId="0" numFmtId="0" xfId="0" applyAlignment="1" applyBorder="1" applyFont="1">
      <alignment readingOrder="0" vertical="top"/>
    </xf>
    <xf borderId="75" fillId="7" fontId="0" numFmtId="0" xfId="0" applyAlignment="1" applyBorder="1" applyFont="1">
      <alignment readingOrder="0" vertical="top"/>
    </xf>
    <xf borderId="76" fillId="7" fontId="0" numFmtId="0" xfId="0" applyAlignment="1" applyBorder="1" applyFont="1">
      <alignment readingOrder="0" vertical="top"/>
    </xf>
    <xf borderId="15" fillId="4" fontId="0" numFmtId="0" xfId="0" applyAlignment="1" applyBorder="1" applyFont="1">
      <alignment horizontal="center" readingOrder="0" shrinkToFit="0" vertical="center" wrapText="1"/>
    </xf>
    <xf borderId="13" fillId="4" fontId="39" numFmtId="0" xfId="0" applyAlignment="1" applyBorder="1" applyFont="1">
      <alignment horizontal="center" readingOrder="0" shrinkToFit="0" vertical="center" wrapText="1"/>
    </xf>
    <xf borderId="77" fillId="9" fontId="2" numFmtId="0" xfId="0" applyAlignment="1" applyBorder="1" applyFont="1">
      <alignment readingOrder="0" vertical="top"/>
    </xf>
    <xf borderId="78" fillId="9" fontId="2" numFmtId="0" xfId="0" applyAlignment="1" applyBorder="1" applyFont="1">
      <alignment readingOrder="0" vertical="top"/>
    </xf>
    <xf borderId="79" fillId="9" fontId="2" numFmtId="0" xfId="0" applyAlignment="1" applyBorder="1" applyFont="1">
      <alignment readingOrder="0" vertical="top"/>
    </xf>
    <xf borderId="74" fillId="9" fontId="0" numFmtId="0" xfId="0" applyAlignment="1" applyBorder="1" applyFont="1">
      <alignment readingOrder="0" vertical="top"/>
    </xf>
    <xf borderId="75" fillId="9" fontId="0" numFmtId="0" xfId="0" applyAlignment="1" applyBorder="1" applyFont="1">
      <alignment readingOrder="0" vertical="top"/>
    </xf>
    <xf borderId="76" fillId="9" fontId="0" numFmtId="0" xfId="0" applyAlignment="1" applyBorder="1" applyFont="1">
      <alignment readingOrder="0" vertical="top"/>
    </xf>
    <xf borderId="77" fillId="7" fontId="2" numFmtId="0" xfId="0" applyAlignment="1" applyBorder="1" applyFont="1">
      <alignment readingOrder="0" vertical="top"/>
    </xf>
    <xf borderId="78" fillId="7" fontId="2" numFmtId="0" xfId="0" applyAlignment="1" applyBorder="1" applyFont="1">
      <alignment readingOrder="0" vertical="top"/>
    </xf>
    <xf borderId="79" fillId="7" fontId="2" numFmtId="0" xfId="0" applyAlignment="1" applyBorder="1" applyFont="1">
      <alignment readingOrder="0" vertical="top"/>
    </xf>
    <xf borderId="80" fillId="0" fontId="3" numFmtId="0" xfId="0" applyBorder="1" applyFont="1"/>
    <xf borderId="43" fillId="4" fontId="19" numFmtId="0" xfId="0" applyAlignment="1" applyBorder="1" applyFont="1">
      <alignment horizontal="center" shrinkToFit="0" vertical="center" wrapText="1"/>
    </xf>
    <xf borderId="42" fillId="4" fontId="19" numFmtId="0" xfId="0" applyAlignment="1" applyBorder="1" applyFont="1">
      <alignment horizontal="center" readingOrder="0" shrinkToFit="0" vertical="center" wrapText="1"/>
    </xf>
    <xf borderId="81" fillId="0" fontId="3" numFmtId="0" xfId="0" applyBorder="1" applyFont="1"/>
    <xf borderId="50" fillId="4" fontId="19" numFmtId="0" xfId="0" applyAlignment="1" applyBorder="1" applyFont="1">
      <alignment horizontal="center" readingOrder="0" shrinkToFit="0" vertical="center" wrapText="1"/>
    </xf>
    <xf borderId="82" fillId="0" fontId="3" numFmtId="0" xfId="0" applyBorder="1" applyFont="1"/>
    <xf borderId="83" fillId="0" fontId="3" numFmtId="0" xfId="0" applyBorder="1" applyFont="1"/>
    <xf borderId="84" fillId="0" fontId="3" numFmtId="0" xfId="0" applyBorder="1" applyFont="1"/>
    <xf borderId="85" fillId="0" fontId="3" numFmtId="0" xfId="0" applyBorder="1" applyFont="1"/>
    <xf borderId="86" fillId="4" fontId="19" numFmtId="0" xfId="0" applyAlignment="1" applyBorder="1" applyFont="1">
      <alignment horizontal="center" readingOrder="0" shrinkToFit="0" vertical="center" wrapText="1"/>
    </xf>
    <xf borderId="87" fillId="4" fontId="19" numFmtId="0" xfId="0" applyAlignment="1" applyBorder="1" applyFont="1">
      <alignment horizontal="center" readingOrder="0" shrinkToFit="0" vertical="center" wrapText="1"/>
    </xf>
    <xf borderId="44" fillId="4" fontId="19" numFmtId="0" xfId="0" applyAlignment="1" applyBorder="1" applyFont="1">
      <alignment horizontal="center" readingOrder="0" shrinkToFit="0" vertical="center" wrapText="1"/>
    </xf>
    <xf borderId="88" fillId="4" fontId="19" numFmtId="0" xfId="0" applyAlignment="1" applyBorder="1" applyFont="1">
      <alignment horizontal="center" readingOrder="0" shrinkToFit="0" vertical="center" wrapText="1"/>
    </xf>
    <xf borderId="42" fillId="7" fontId="0" numFmtId="0" xfId="0" applyAlignment="1" applyBorder="1" applyFont="1">
      <alignment horizontal="center" shrinkToFit="0" vertical="center" wrapText="1"/>
    </xf>
    <xf borderId="43" fillId="7" fontId="0" numFmtId="0" xfId="0" applyAlignment="1" applyBorder="1" applyFont="1">
      <alignment horizontal="right" readingOrder="0" vertical="top"/>
    </xf>
    <xf borderId="42" fillId="7" fontId="0" numFmtId="0" xfId="0" applyAlignment="1" applyBorder="1" applyFont="1">
      <alignment readingOrder="0" shrinkToFit="0" vertical="top" wrapText="1"/>
    </xf>
    <xf borderId="42" fillId="7" fontId="0" numFmtId="0" xfId="0" applyAlignment="1" applyBorder="1" applyFont="1">
      <alignment vertical="top"/>
    </xf>
    <xf borderId="42" fillId="7" fontId="0" numFmtId="0" xfId="0" applyAlignment="1" applyBorder="1" applyFont="1">
      <alignment readingOrder="0" vertical="top"/>
    </xf>
    <xf borderId="89" fillId="7" fontId="0" numFmtId="0" xfId="0" applyAlignment="1" applyBorder="1" applyFont="1">
      <alignment readingOrder="0" vertical="top"/>
    </xf>
    <xf borderId="90" fillId="7" fontId="0" numFmtId="0" xfId="0" applyAlignment="1" applyBorder="1" applyFont="1">
      <alignment readingOrder="0" vertical="top"/>
    </xf>
    <xf borderId="91" fillId="7" fontId="0" numFmtId="0" xfId="0" applyAlignment="1" applyBorder="1" applyFont="1">
      <alignment readingOrder="0" vertical="top"/>
    </xf>
    <xf borderId="92" fillId="7" fontId="0" numFmtId="0" xfId="0" applyAlignment="1" applyBorder="1" applyFont="1">
      <alignment readingOrder="0" vertical="top"/>
    </xf>
    <xf borderId="93" fillId="7" fontId="0" numFmtId="0" xfId="0" applyAlignment="1" applyBorder="1" applyFont="1">
      <alignment readingOrder="0" vertical="top"/>
    </xf>
    <xf borderId="94" fillId="7" fontId="0" numFmtId="0" xfId="0" applyAlignment="1" applyBorder="1" applyFont="1">
      <alignment horizontal="right" readingOrder="0" vertical="top"/>
    </xf>
    <xf borderId="86" fillId="7" fontId="0" numFmtId="0" xfId="0" applyAlignment="1" applyBorder="1" applyFont="1">
      <alignment readingOrder="0" vertical="top"/>
    </xf>
    <xf borderId="95" fillId="0" fontId="3" numFmtId="0" xfId="0" applyBorder="1" applyFont="1"/>
    <xf borderId="96" fillId="7" fontId="0" numFmtId="0" xfId="0" applyAlignment="1" applyBorder="1" applyFont="1">
      <alignment horizontal="center" readingOrder="0" vertical="center"/>
    </xf>
    <xf borderId="97" fillId="7" fontId="2" numFmtId="0" xfId="0" applyAlignment="1" applyBorder="1" applyFont="1">
      <alignment horizontal="center" readingOrder="0" vertical="center"/>
    </xf>
    <xf borderId="0" fillId="0" fontId="2" numFmtId="0" xfId="0" applyAlignment="1" applyFont="1">
      <alignment horizontal="center" readingOrder="0" vertical="center"/>
    </xf>
    <xf borderId="86" fillId="0" fontId="3" numFmtId="0" xfId="0" applyBorder="1" applyFont="1"/>
    <xf borderId="72" fillId="9" fontId="3" numFmtId="0" xfId="0" applyBorder="1" applyFont="1"/>
    <xf borderId="98" fillId="0" fontId="3" numFmtId="0" xfId="0" applyBorder="1" applyFont="1"/>
    <xf borderId="99" fillId="0" fontId="3" numFmtId="0" xfId="0" applyBorder="1" applyFont="1"/>
    <xf borderId="100" fillId="0" fontId="3" numFmtId="0" xfId="0" applyBorder="1" applyFont="1"/>
    <xf borderId="101" fillId="0" fontId="3" numFmtId="0" xfId="0" applyBorder="1" applyFont="1"/>
    <xf borderId="102" fillId="0" fontId="3" numFmtId="0" xfId="0" applyBorder="1" applyFont="1"/>
    <xf borderId="57" fillId="7" fontId="0" numFmtId="0" xfId="0" applyAlignment="1" applyBorder="1" applyFont="1">
      <alignment horizontal="right" readingOrder="0" vertical="top"/>
    </xf>
    <xf borderId="0" fillId="7" fontId="0" numFmtId="0" xfId="0" applyAlignment="1" applyFont="1">
      <alignment horizontal="center" readingOrder="0" vertical="center"/>
    </xf>
    <xf borderId="103" fillId="7" fontId="2" numFmtId="0" xfId="0" applyAlignment="1" applyBorder="1" applyFont="1">
      <alignment horizontal="center" readingOrder="0" vertical="center"/>
    </xf>
    <xf borderId="45" fillId="7" fontId="3" numFmtId="0" xfId="0" applyBorder="1" applyFont="1"/>
    <xf borderId="104" fillId="0" fontId="3" numFmtId="0" xfId="0" applyBorder="1" applyFont="1"/>
    <xf borderId="105" fillId="0" fontId="3" numFmtId="0" xfId="0" applyBorder="1" applyFont="1"/>
    <xf borderId="106" fillId="0" fontId="3" numFmtId="0" xfId="0" applyBorder="1" applyFont="1"/>
    <xf borderId="107" fillId="0" fontId="3" numFmtId="0" xfId="0" applyBorder="1" applyFont="1"/>
    <xf borderId="108" fillId="0" fontId="3" numFmtId="0" xfId="0" applyBorder="1" applyFont="1"/>
    <xf borderId="87" fillId="7" fontId="0" numFmtId="0" xfId="0" applyAlignment="1" applyBorder="1" applyFont="1">
      <alignment horizontal="right" readingOrder="0" vertical="top"/>
    </xf>
    <xf borderId="44" fillId="7" fontId="0" numFmtId="0" xfId="0" applyAlignment="1" applyBorder="1" applyFont="1">
      <alignment readingOrder="0" vertical="top"/>
    </xf>
    <xf borderId="109" fillId="7" fontId="0" numFmtId="0" xfId="0" applyAlignment="1" applyBorder="1" applyFont="1">
      <alignment horizontal="center" readingOrder="0" vertical="center"/>
    </xf>
    <xf borderId="110" fillId="7" fontId="2" numFmtId="0" xfId="0" applyAlignment="1" applyBorder="1" applyFont="1">
      <alignment horizontal="center" readingOrder="0" vertical="center"/>
    </xf>
    <xf borderId="43" fillId="9" fontId="0" numFmtId="0" xfId="0" applyAlignment="1" applyBorder="1" applyFont="1">
      <alignment horizontal="right" readingOrder="0" vertical="top"/>
    </xf>
    <xf borderId="42" fillId="9" fontId="0" numFmtId="0" xfId="0" applyAlignment="1" applyBorder="1" applyFont="1">
      <alignment readingOrder="0" shrinkToFit="0" vertical="top" wrapText="1"/>
    </xf>
    <xf borderId="42" fillId="9" fontId="0" numFmtId="0" xfId="0" applyAlignment="1" applyBorder="1" applyFont="1">
      <alignment vertical="top"/>
    </xf>
    <xf borderId="42" fillId="9" fontId="0" numFmtId="0" xfId="0" applyAlignment="1" applyBorder="1" applyFont="1">
      <alignment readingOrder="0" vertical="top"/>
    </xf>
    <xf borderId="111" fillId="9" fontId="0" numFmtId="0" xfId="0" applyAlignment="1" applyBorder="1" applyFont="1">
      <alignment readingOrder="0" vertical="top"/>
    </xf>
    <xf borderId="112" fillId="9" fontId="0" numFmtId="0" xfId="0" applyAlignment="1" applyBorder="1" applyFont="1">
      <alignment readingOrder="0" vertical="top"/>
    </xf>
    <xf borderId="113" fillId="9" fontId="0" numFmtId="0" xfId="0" applyAlignment="1" applyBorder="1" applyFont="1">
      <alignment readingOrder="0" vertical="top"/>
    </xf>
    <xf borderId="114" fillId="9" fontId="0" numFmtId="0" xfId="0" applyAlignment="1" applyBorder="1" applyFont="1">
      <alignment readingOrder="0" vertical="top"/>
    </xf>
    <xf borderId="115" fillId="9" fontId="0" numFmtId="0" xfId="0" applyAlignment="1" applyBorder="1" applyFont="1">
      <alignment readingOrder="0" vertical="top"/>
    </xf>
    <xf borderId="94" fillId="9" fontId="0" numFmtId="0" xfId="0" applyAlignment="1" applyBorder="1" applyFont="1">
      <alignment horizontal="right" readingOrder="0" vertical="top"/>
    </xf>
    <xf borderId="96" fillId="9" fontId="0" numFmtId="0" xfId="0" applyAlignment="1" applyBorder="1" applyFont="1">
      <alignment horizontal="center" readingOrder="0" vertical="center"/>
    </xf>
    <xf borderId="97" fillId="9" fontId="2" numFmtId="0" xfId="0" applyAlignment="1" applyBorder="1" applyFont="1">
      <alignment horizontal="center" readingOrder="0" vertical="center"/>
    </xf>
    <xf borderId="72" fillId="7" fontId="3" numFmtId="0" xfId="0" applyBorder="1" applyFont="1"/>
    <xf borderId="57" fillId="9" fontId="0" numFmtId="0" xfId="0" applyAlignment="1" applyBorder="1" applyFont="1">
      <alignment horizontal="right" readingOrder="0" vertical="top"/>
    </xf>
    <xf borderId="86" fillId="9" fontId="0" numFmtId="0" xfId="0" applyAlignment="1" applyBorder="1" applyFont="1">
      <alignment readingOrder="0" vertical="top"/>
    </xf>
    <xf borderId="0" fillId="9" fontId="0" numFmtId="0" xfId="0" applyAlignment="1" applyFont="1">
      <alignment horizontal="center" readingOrder="0" vertical="center"/>
    </xf>
    <xf borderId="103" fillId="9" fontId="2" numFmtId="0" xfId="0" applyAlignment="1" applyBorder="1" applyFont="1">
      <alignment horizontal="center" vertical="center"/>
    </xf>
    <xf borderId="45" fillId="9" fontId="3" numFmtId="0" xfId="0" applyBorder="1" applyFont="1"/>
    <xf borderId="87" fillId="9" fontId="0" numFmtId="0" xfId="0" applyAlignment="1" applyBorder="1" applyFont="1">
      <alignment horizontal="right" readingOrder="0" vertical="top"/>
    </xf>
    <xf borderId="44" fillId="9" fontId="0" numFmtId="0" xfId="0" applyAlignment="1" applyBorder="1" applyFont="1">
      <alignment readingOrder="0" vertical="top"/>
    </xf>
    <xf borderId="109" fillId="9" fontId="0" numFmtId="0" xfId="0" applyAlignment="1" applyBorder="1" applyFont="1">
      <alignment horizontal="center" readingOrder="0" vertical="center"/>
    </xf>
    <xf borderId="110" fillId="9" fontId="2" numFmtId="0" xfId="0" applyAlignment="1" applyBorder="1" applyFont="1">
      <alignment horizontal="center" vertical="center"/>
    </xf>
    <xf borderId="94" fillId="7" fontId="11" numFmtId="0" xfId="0" applyAlignment="1" applyBorder="1" applyFont="1">
      <alignment horizontal="right" vertical="top"/>
    </xf>
    <xf borderId="66" fillId="7" fontId="11" numFmtId="0" xfId="0" applyAlignment="1" applyBorder="1" applyFont="1">
      <alignment vertical="top"/>
    </xf>
    <xf borderId="116" fillId="0" fontId="3" numFmtId="0" xfId="0" applyBorder="1" applyFont="1"/>
    <xf borderId="55" fillId="7" fontId="11" numFmtId="0" xfId="0" applyAlignment="1" applyBorder="1" applyFont="1">
      <alignment horizontal="center" vertical="bottom"/>
    </xf>
    <xf borderId="57" fillId="7" fontId="11" numFmtId="0" xfId="0" applyAlignment="1" applyBorder="1" applyFont="1">
      <alignment horizontal="right" vertical="top"/>
    </xf>
    <xf borderId="0" fillId="7" fontId="11" numFmtId="0" xfId="0" applyAlignment="1" applyFont="1">
      <alignment vertical="top"/>
    </xf>
    <xf borderId="58" fillId="7" fontId="11" numFmtId="0" xfId="0" applyAlignment="1" applyBorder="1" applyFont="1">
      <alignment horizontal="center" vertical="bottom"/>
    </xf>
    <xf borderId="94" fillId="9" fontId="11" numFmtId="0" xfId="0" applyAlignment="1" applyBorder="1" applyFont="1">
      <alignment horizontal="right" vertical="top"/>
    </xf>
    <xf borderId="80" fillId="9" fontId="11" numFmtId="0" xfId="0" applyAlignment="1" applyBorder="1" applyFont="1">
      <alignment vertical="top"/>
    </xf>
    <xf borderId="55" fillId="9" fontId="11" numFmtId="0" xfId="0" applyAlignment="1" applyBorder="1" applyFont="1">
      <alignment horizontal="center" vertical="bottom"/>
    </xf>
    <xf borderId="42" fillId="7" fontId="11" numFmtId="0" xfId="0" applyAlignment="1" applyBorder="1" applyFont="1">
      <alignment readingOrder="0" shrinkToFit="0" vertical="top" wrapText="1"/>
    </xf>
    <xf borderId="81" fillId="7" fontId="11" numFmtId="0" xfId="0" applyAlignment="1" applyBorder="1" applyFont="1">
      <alignment readingOrder="0" vertical="top"/>
    </xf>
    <xf borderId="92" fillId="7" fontId="11" numFmtId="0" xfId="0" applyAlignment="1" applyBorder="1" applyFont="1">
      <alignment vertical="top"/>
    </xf>
    <xf borderId="92" fillId="7" fontId="11" numFmtId="0" xfId="0" applyAlignment="1" applyBorder="1" applyFont="1">
      <alignment horizontal="right" vertical="top"/>
    </xf>
    <xf borderId="81" fillId="7" fontId="11" numFmtId="0" xfId="0" applyAlignment="1" applyBorder="1" applyFont="1">
      <alignment horizontal="right" vertical="top"/>
    </xf>
    <xf borderId="111" fillId="7" fontId="11" numFmtId="0" xfId="0" applyAlignment="1" applyBorder="1" applyFont="1">
      <alignment horizontal="right" vertical="top"/>
    </xf>
    <xf borderId="114" fillId="7" fontId="11" numFmtId="0" xfId="0" applyAlignment="1" applyBorder="1" applyFont="1">
      <alignment horizontal="right" vertical="top"/>
    </xf>
    <xf borderId="55" fillId="7" fontId="11" numFmtId="0" xfId="0" applyAlignment="1" applyBorder="1" applyFont="1">
      <alignment horizontal="right" vertical="top"/>
    </xf>
    <xf borderId="117" fillId="7" fontId="11" numFmtId="0" xfId="0" applyAlignment="1" applyBorder="1" applyFont="1">
      <alignment horizontal="right" vertical="top"/>
    </xf>
    <xf borderId="118" fillId="0" fontId="3" numFmtId="0" xfId="0" applyBorder="1" applyFont="1"/>
    <xf borderId="119" fillId="7" fontId="11" numFmtId="0" xfId="0" applyAlignment="1" applyBorder="1" applyFont="1">
      <alignment vertical="top"/>
    </xf>
    <xf borderId="119" fillId="0" fontId="3" numFmtId="0" xfId="0" applyBorder="1" applyFont="1"/>
    <xf borderId="118" fillId="7" fontId="11" numFmtId="0" xfId="0" applyAlignment="1" applyBorder="1" applyFont="1">
      <alignment horizontal="center" vertical="bottom"/>
    </xf>
    <xf borderId="118" fillId="7" fontId="11" numFmtId="0" xfId="0" applyAlignment="1" applyBorder="1" applyFont="1">
      <alignment horizontal="center" vertical="bottom"/>
    </xf>
    <xf borderId="0" fillId="7" fontId="11" numFmtId="0" xfId="0" applyAlignment="1" applyFont="1">
      <alignment horizontal="right" vertical="top"/>
    </xf>
    <xf borderId="58" fillId="7" fontId="11" numFmtId="0" xfId="0" applyAlignment="1" applyBorder="1" applyFont="1">
      <alignment horizontal="center"/>
    </xf>
    <xf borderId="58" fillId="7" fontId="11" numFmtId="0" xfId="0" applyAlignment="1" applyBorder="1" applyFont="1">
      <alignment horizontal="center"/>
    </xf>
    <xf borderId="120" fillId="0" fontId="3" numFmtId="0" xfId="0" applyBorder="1" applyFont="1"/>
    <xf borderId="60" fillId="7" fontId="11" numFmtId="0" xfId="0" applyBorder="1" applyFont="1"/>
    <xf borderId="60" fillId="7" fontId="11" numFmtId="0" xfId="0" applyBorder="1" applyFont="1"/>
    <xf borderId="42" fillId="9" fontId="11" numFmtId="0" xfId="0" applyAlignment="1" applyBorder="1" applyFont="1">
      <alignment shrinkToFit="0" vertical="top" wrapText="1"/>
    </xf>
    <xf borderId="80" fillId="9" fontId="11" numFmtId="0" xfId="0" applyAlignment="1" applyBorder="1" applyFont="1">
      <alignment shrinkToFit="0" vertical="top" wrapText="1"/>
    </xf>
    <xf borderId="81" fillId="9" fontId="11" numFmtId="0" xfId="0" applyAlignment="1" applyBorder="1" applyFont="1">
      <alignment vertical="top"/>
    </xf>
    <xf borderId="101" fillId="9" fontId="11" numFmtId="0" xfId="0" applyAlignment="1" applyBorder="1" applyFont="1">
      <alignment horizontal="right" vertical="top"/>
    </xf>
    <xf borderId="95" fillId="9" fontId="11" numFmtId="0" xfId="0" applyAlignment="1" applyBorder="1" applyFont="1">
      <alignment horizontal="right" vertical="top"/>
    </xf>
    <xf borderId="101" fillId="9" fontId="11" numFmtId="0" xfId="0" applyAlignment="1" applyBorder="1" applyFont="1">
      <alignment vertical="top"/>
    </xf>
    <xf borderId="58" fillId="9" fontId="11" numFmtId="0" xfId="0" applyAlignment="1" applyBorder="1" applyFont="1">
      <alignment vertical="top"/>
    </xf>
    <xf borderId="0" fillId="9" fontId="11" numFmtId="0" xfId="0" applyAlignment="1" applyFont="1">
      <alignment horizontal="right" vertical="top"/>
    </xf>
    <xf borderId="0" fillId="9" fontId="11" numFmtId="0" xfId="0" applyAlignment="1" applyFont="1">
      <alignment vertical="top"/>
    </xf>
    <xf borderId="58" fillId="9" fontId="11" numFmtId="0" xfId="0" applyAlignment="1" applyBorder="1" applyFont="1">
      <alignment horizontal="center"/>
    </xf>
    <xf borderId="58" fillId="9" fontId="11" numFmtId="0" xfId="0" applyAlignment="1" applyBorder="1" applyFont="1">
      <alignment horizontal="center"/>
    </xf>
    <xf borderId="58" fillId="9" fontId="11" numFmtId="0" xfId="0" applyBorder="1" applyFont="1"/>
    <xf borderId="58" fillId="9" fontId="11" numFmtId="0" xfId="0" applyBorder="1" applyFont="1"/>
    <xf borderId="60" fillId="9" fontId="11" numFmtId="0" xfId="0" applyBorder="1" applyFont="1"/>
    <xf borderId="60" fillId="9" fontId="11" numFmtId="0" xfId="0" applyBorder="1" applyFont="1"/>
    <xf borderId="86" fillId="7" fontId="11" numFmtId="0" xfId="0" applyAlignment="1" applyBorder="1" applyFont="1">
      <alignment shrinkToFit="0" vertical="top" wrapText="1"/>
    </xf>
    <xf borderId="0" fillId="7" fontId="11" numFmtId="0" xfId="0" applyAlignment="1" applyFont="1">
      <alignment shrinkToFit="0" vertical="top" wrapText="1"/>
    </xf>
    <xf borderId="95" fillId="7" fontId="11" numFmtId="0" xfId="0" applyAlignment="1" applyBorder="1" applyFont="1">
      <alignment vertical="top"/>
    </xf>
    <xf borderId="121" fillId="7" fontId="11" numFmtId="0" xfId="0" applyAlignment="1" applyBorder="1" applyFont="1">
      <alignment vertical="top"/>
    </xf>
    <xf borderId="80" fillId="7" fontId="11" numFmtId="0" xfId="0" applyAlignment="1" applyBorder="1" applyFont="1">
      <alignment horizontal="right" vertical="top"/>
    </xf>
    <xf borderId="80" fillId="7" fontId="11" numFmtId="0" xfId="0" applyAlignment="1" applyBorder="1" applyFont="1">
      <alignment vertical="top"/>
    </xf>
    <xf borderId="55" fillId="7" fontId="11" numFmtId="0" xfId="0" applyAlignment="1" applyBorder="1" applyFont="1">
      <alignment horizontal="center"/>
    </xf>
    <xf borderId="55" fillId="7" fontId="11" numFmtId="0" xfId="0" applyAlignment="1" applyBorder="1" applyFont="1">
      <alignment horizontal="center"/>
    </xf>
    <xf borderId="42" fillId="9" fontId="11" numFmtId="0" xfId="0" applyAlignment="1" applyBorder="1" applyFont="1">
      <alignment readingOrder="0" shrinkToFit="0" vertical="top" wrapText="1"/>
    </xf>
    <xf borderId="81" fillId="7" fontId="11" numFmtId="0" xfId="0" applyAlignment="1" applyBorder="1" applyFont="1">
      <alignment vertical="top"/>
    </xf>
    <xf borderId="111" fillId="9" fontId="11" numFmtId="0" xfId="0" applyAlignment="1" applyBorder="1" applyFont="1">
      <alignment vertical="top"/>
    </xf>
    <xf borderId="112" fillId="9" fontId="11" numFmtId="0" xfId="0" applyAlignment="1" applyBorder="1" applyFont="1">
      <alignment vertical="top"/>
    </xf>
    <xf borderId="113" fillId="9" fontId="11" numFmtId="0" xfId="0" applyAlignment="1" applyBorder="1" applyFont="1">
      <alignment vertical="top"/>
    </xf>
    <xf borderId="114" fillId="9" fontId="11" numFmtId="0" xfId="0" applyAlignment="1" applyBorder="1" applyFont="1">
      <alignment vertical="top"/>
    </xf>
    <xf borderId="114" fillId="23" fontId="11" numFmtId="0" xfId="0" applyAlignment="1" applyBorder="1" applyFont="1">
      <alignment vertical="top"/>
    </xf>
    <xf borderId="112" fillId="23" fontId="11" numFmtId="0" xfId="0" applyAlignment="1" applyBorder="1" applyFont="1">
      <alignment vertical="top"/>
    </xf>
    <xf borderId="115" fillId="23" fontId="11" numFmtId="0" xfId="0" applyAlignment="1" applyBorder="1" applyFont="1">
      <alignment vertical="top"/>
    </xf>
    <xf borderId="42" fillId="9" fontId="11" numFmtId="0" xfId="0" applyAlignment="1" applyBorder="1" applyFont="1">
      <alignment vertical="top"/>
    </xf>
    <xf borderId="58" fillId="9" fontId="11" numFmtId="0" xfId="0" applyAlignment="1" applyBorder="1" applyFont="1">
      <alignment horizontal="center" readingOrder="0"/>
    </xf>
    <xf borderId="86" fillId="7" fontId="3" numFmtId="0" xfId="0" applyBorder="1" applyFont="1"/>
    <xf borderId="57" fillId="9" fontId="11" numFmtId="0" xfId="0" applyAlignment="1" applyBorder="1" applyFont="1">
      <alignment horizontal="right" vertical="top"/>
    </xf>
    <xf borderId="86" fillId="9" fontId="11" numFmtId="0" xfId="0" applyAlignment="1" applyBorder="1" applyFont="1">
      <alignment vertical="top"/>
    </xf>
    <xf borderId="58" fillId="9" fontId="11" numFmtId="0" xfId="0" applyAlignment="1" applyBorder="1" applyFont="1">
      <alignment readingOrder="0"/>
    </xf>
    <xf borderId="44" fillId="9" fontId="3" numFmtId="0" xfId="0" applyBorder="1" applyFont="1"/>
    <xf borderId="87" fillId="9" fontId="11" numFmtId="0" xfId="0" applyAlignment="1" applyBorder="1" applyFont="1">
      <alignment vertical="top"/>
    </xf>
    <xf borderId="44" fillId="9" fontId="11" numFmtId="0" xfId="0" applyAlignment="1" applyBorder="1" applyFont="1">
      <alignment vertical="top"/>
    </xf>
    <xf borderId="101" fillId="7" fontId="11" numFmtId="0" xfId="0" applyAlignment="1" applyBorder="1" applyFont="1">
      <alignment vertical="top"/>
    </xf>
    <xf borderId="101" fillId="7" fontId="11" numFmtId="0" xfId="0" applyAlignment="1" applyBorder="1" applyFont="1">
      <alignment horizontal="right" vertical="top"/>
    </xf>
    <xf borderId="95" fillId="7" fontId="11" numFmtId="0" xfId="0" applyAlignment="1" applyBorder="1" applyFont="1">
      <alignment horizontal="right" vertical="top"/>
    </xf>
    <xf borderId="58" fillId="7" fontId="11" numFmtId="0" xfId="0" applyAlignment="1" applyBorder="1" applyFont="1">
      <alignment vertical="top"/>
    </xf>
    <xf borderId="86" fillId="9" fontId="11" numFmtId="0" xfId="0" applyAlignment="1" applyBorder="1" applyFont="1">
      <alignment readingOrder="0" shrinkToFit="0" vertical="top" wrapText="1"/>
    </xf>
    <xf borderId="95" fillId="9" fontId="11" numFmtId="0" xfId="0" applyAlignment="1" applyBorder="1" applyFont="1">
      <alignment vertical="top"/>
    </xf>
    <xf borderId="111" fillId="7" fontId="0" numFmtId="0" xfId="0" applyAlignment="1" applyBorder="1" applyFont="1">
      <alignment readingOrder="0" vertical="top"/>
    </xf>
    <xf borderId="112" fillId="7" fontId="0" numFmtId="0" xfId="0" applyAlignment="1" applyBorder="1" applyFont="1">
      <alignment readingOrder="0" vertical="top"/>
    </xf>
    <xf borderId="113" fillId="7" fontId="0" numFmtId="0" xfId="0" applyAlignment="1" applyBorder="1" applyFont="1">
      <alignment readingOrder="0" vertical="top"/>
    </xf>
    <xf borderId="114" fillId="7" fontId="0" numFmtId="0" xfId="0" applyAlignment="1" applyBorder="1" applyFont="1">
      <alignment readingOrder="0" vertical="top"/>
    </xf>
    <xf borderId="115" fillId="7" fontId="0" numFmtId="0" xfId="0" applyAlignment="1" applyBorder="1" applyFont="1">
      <alignment readingOrder="0" vertical="top"/>
    </xf>
    <xf borderId="97" fillId="7" fontId="2" numFmtId="0" xfId="0" applyAlignment="1" applyBorder="1" applyFont="1">
      <alignment horizontal="center" vertical="center"/>
    </xf>
    <xf borderId="103" fillId="7" fontId="2" numFmtId="0" xfId="0" applyAlignment="1" applyBorder="1" applyFont="1">
      <alignment horizontal="center" vertical="center"/>
    </xf>
    <xf borderId="110" fillId="7" fontId="2" numFmtId="0" xfId="0" applyAlignment="1" applyBorder="1" applyFont="1">
      <alignment horizontal="center" vertical="center"/>
    </xf>
    <xf borderId="97" fillId="9" fontId="2" numFmtId="0" xfId="0" applyAlignment="1" applyBorder="1" applyFont="1">
      <alignment horizontal="center" vertical="center"/>
    </xf>
    <xf borderId="122" fillId="0" fontId="3" numFmtId="0" xfId="0" applyBorder="1" applyFont="1"/>
    <xf borderId="123" fillId="0" fontId="3" numFmtId="0" xfId="0" applyBorder="1" applyFont="1"/>
    <xf borderId="124" fillId="0" fontId="3" numFmtId="0" xfId="0" applyBorder="1" applyFont="1"/>
    <xf borderId="125" fillId="0" fontId="3" numFmtId="0" xfId="0" applyBorder="1" applyFont="1"/>
    <xf borderId="126" fillId="0" fontId="3" numFmtId="0" xfId="0" applyBorder="1" applyFont="1"/>
    <xf borderId="59" fillId="9" fontId="0" numFmtId="0" xfId="0" applyAlignment="1" applyBorder="1" applyFont="1">
      <alignment horizontal="right" readingOrder="0" vertical="top"/>
    </xf>
    <xf borderId="127" fillId="9" fontId="0" numFmtId="0" xfId="0" applyAlignment="1" applyBorder="1" applyFont="1">
      <alignment readingOrder="0" vertical="top"/>
    </xf>
    <xf borderId="109" fillId="0" fontId="3" numFmtId="0" xfId="0" applyBorder="1" applyFont="1"/>
    <xf borderId="0" fillId="0" fontId="0" numFmtId="0" xfId="0" applyAlignment="1" applyFont="1">
      <alignment horizontal="center" shrinkToFit="0" vertical="center" wrapText="1"/>
    </xf>
    <xf borderId="0" fillId="0" fontId="0" numFmtId="0" xfId="0" applyAlignment="1" applyFont="1">
      <alignment readingOrder="0" shrinkToFit="0" vertical="top" wrapText="1"/>
    </xf>
  </cellXfs>
  <cellStyles count="1">
    <cellStyle xfId="0" name="Normal" builtinId="0"/>
  </cellStyles>
  <dxfs count="26">
    <dxf>
      <font>
        <color rgb="FF006100"/>
      </font>
      <fill>
        <patternFill patternType="solid">
          <fgColor rgb="FFC6EFCE"/>
          <bgColor rgb="FFC6EFCE"/>
        </patternFill>
      </fill>
      <border/>
    </dxf>
    <dxf>
      <font>
        <b/>
        <color rgb="FF9C0006"/>
      </font>
      <fill>
        <patternFill patternType="solid">
          <fgColor rgb="FFFFC7CE"/>
          <bgColor rgb="FFFFC7CE"/>
        </patternFill>
      </fill>
      <border/>
    </dxf>
    <dxf>
      <font>
        <color rgb="FF434343"/>
      </font>
      <fill>
        <patternFill patternType="solid">
          <fgColor rgb="FFCCCCCC"/>
          <bgColor rgb="FFCCCCCC"/>
        </patternFill>
      </fill>
      <border/>
    </dxf>
    <dxf>
      <font>
        <b/>
        <color rgb="FFFFFF00"/>
      </font>
      <fill>
        <patternFill patternType="solid">
          <fgColor rgb="FFCC0000"/>
          <bgColor rgb="FFCC0000"/>
        </patternFill>
      </fill>
      <border/>
    </dxf>
    <dxf>
      <font>
        <color rgb="FF000000"/>
      </font>
      <fill>
        <patternFill patternType="solid">
          <fgColor rgb="FFEA9999"/>
          <bgColor rgb="FFEA9999"/>
        </patternFill>
      </fill>
      <border/>
    </dxf>
    <dxf>
      <font>
        <color rgb="FFC65911"/>
      </font>
      <fill>
        <patternFill patternType="solid">
          <fgColor rgb="FFFFEB9C"/>
          <bgColor rgb="FFFFEB9C"/>
        </patternFill>
      </fill>
      <border/>
    </dxf>
    <dxf>
      <font>
        <strike/>
        <color rgb="FF434343"/>
      </font>
      <fill>
        <patternFill patternType="solid">
          <fgColor rgb="FFB7B7B7"/>
          <bgColor rgb="FFB7B7B7"/>
        </patternFill>
      </fill>
      <border/>
    </dxf>
    <dxf>
      <font/>
      <fill>
        <patternFill patternType="none"/>
      </fill>
      <border/>
    </dxf>
    <dxf>
      <font>
        <strike/>
        <color rgb="FF666666"/>
      </font>
      <fill>
        <patternFill patternType="solid">
          <fgColor rgb="FFEFEFEF"/>
          <bgColor rgb="FFEFEFEF"/>
        </patternFill>
      </fill>
      <border/>
    </dxf>
    <dxf>
      <font/>
      <fill>
        <patternFill patternType="solid">
          <fgColor rgb="FFBDBDBD"/>
          <bgColor rgb="FFBDBDBD"/>
        </patternFill>
      </fill>
      <border/>
    </dxf>
    <dxf>
      <font/>
      <fill>
        <patternFill patternType="solid">
          <fgColor rgb="FFFFFFFF"/>
          <bgColor rgb="FFFFFFFF"/>
        </patternFill>
      </fill>
      <border/>
    </dxf>
    <dxf>
      <font>
        <b/>
        <color rgb="FF9C0006"/>
      </font>
      <fill>
        <patternFill patternType="solid">
          <fgColor rgb="FFF4C7C3"/>
          <bgColor rgb="FFF4C7C3"/>
        </patternFill>
      </fill>
      <border/>
    </dxf>
    <dxf>
      <font/>
      <fill>
        <patternFill patternType="solid">
          <fgColor rgb="FFF3F3F3"/>
          <bgColor rgb="FFF3F3F3"/>
        </patternFill>
      </fill>
      <border/>
    </dxf>
    <dxf>
      <font>
        <b/>
        <color theme="0"/>
      </font>
      <fill>
        <patternFill patternType="solid">
          <fgColor rgb="FFC65911"/>
          <bgColor rgb="FFC65911"/>
        </patternFill>
      </fill>
      <border/>
    </dxf>
    <dxf>
      <font>
        <strike/>
        <color rgb="FF666666"/>
      </font>
      <fill>
        <patternFill patternType="solid">
          <fgColor rgb="FFCCCCCC"/>
          <bgColor rgb="FFCCCCCC"/>
        </patternFill>
      </fill>
      <border/>
    </dxf>
    <dxf>
      <font>
        <color rgb="FF9C0006"/>
      </font>
      <fill>
        <patternFill patternType="solid">
          <fgColor rgb="FFFFC7CE"/>
          <bgColor rgb="FFFFC7CE"/>
        </patternFill>
      </fill>
      <border/>
    </dxf>
    <dxf>
      <font>
        <b/>
        <color rgb="FF000000"/>
      </font>
      <fill>
        <patternFill patternType="solid">
          <fgColor rgb="FFA9D08E"/>
          <bgColor rgb="FFA9D08E"/>
        </patternFill>
      </fill>
      <border/>
    </dxf>
    <dxf>
      <font>
        <color rgb="FFC65911"/>
      </font>
      <fill>
        <patternFill patternType="solid">
          <fgColor rgb="FFFFE699"/>
          <bgColor rgb="FFFFE699"/>
        </patternFill>
      </fill>
      <border/>
    </dxf>
    <dxf>
      <font>
        <color rgb="FFC65911"/>
      </font>
      <fill>
        <patternFill patternType="solid">
          <fgColor rgb="FFFFF2CC"/>
          <bgColor rgb="FFFFF2CC"/>
        </patternFill>
      </fill>
      <border/>
    </dxf>
    <dxf>
      <font>
        <b/>
        <color rgb="FF006100"/>
      </font>
      <fill>
        <patternFill patternType="solid">
          <fgColor rgb="FFA9D08E"/>
          <bgColor rgb="FFA9D08E"/>
        </patternFill>
      </fill>
      <border/>
    </dxf>
    <dxf>
      <font>
        <color rgb="FF630004"/>
      </font>
      <fill>
        <patternFill patternType="solid">
          <fgColor rgb="FFFFC7CE"/>
          <bgColor rgb="FFFFC7CE"/>
        </patternFill>
      </fill>
      <border/>
    </dxf>
    <dxf>
      <font>
        <b/>
        <color rgb="FFC00000"/>
      </font>
      <fill>
        <patternFill patternType="solid">
          <fgColor rgb="FFF4C7C3"/>
          <bgColor rgb="FFF4C7C3"/>
        </patternFill>
      </fill>
      <border/>
    </dxf>
    <dxf>
      <font>
        <color rgb="FF434343"/>
      </font>
      <fill>
        <patternFill patternType="solid">
          <fgColor rgb="FFEFEFEF"/>
          <bgColor rgb="FFEFEFEF"/>
        </patternFill>
      </fill>
      <border/>
    </dxf>
    <dxf>
      <font>
        <color rgb="FF434343"/>
      </font>
      <fill>
        <patternFill patternType="solid">
          <fgColor rgb="FFD9D9D9"/>
          <bgColor rgb="FFD9D9D9"/>
        </patternFill>
      </fill>
      <border/>
    </dxf>
    <dxf>
      <font/>
      <fill>
        <patternFill patternType="solid">
          <fgColor rgb="FFCCCCCC"/>
          <bgColor rgb="FFCCCCCC"/>
        </patternFill>
      </fill>
      <border/>
    </dxf>
    <dxf>
      <font>
        <strike/>
        <color rgb="FF666666"/>
      </font>
      <fill>
        <patternFill patternType="solid">
          <fgColor rgb="FFD9D9D9"/>
          <bgColor rgb="FFD9D9D9"/>
        </patternFill>
      </fill>
      <border/>
    </dxf>
  </dxfs>
  <tableStyles count="1">
    <tableStyle count="3" pivot="0" name="Source &amp; Post Selection-style">
      <tableStyleElement dxfId="9" type="headerRow"/>
      <tableStyleElement dxfId="10" type="firstRowStripe"/>
      <tableStyleElement dxfId="1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F1C232">
                <a:alpha val="70000"/>
              </a:srgbClr>
            </a:solidFill>
            <a:ln cmpd="sng">
              <a:solidFill>
                <a:srgbClr val="F1C232">
                  <a:alpha val="100000"/>
                </a:srgbClr>
              </a:solidFill>
            </a:ln>
          </c:spPr>
          <c:cat>
            <c:strRef>
              <c:f>Sources!$V$4:$V$57</c:f>
            </c:strRef>
          </c:cat>
          <c:val>
            <c:numRef>
              <c:f>Sources!$W$4:$W$57</c:f>
              <c:numCache/>
            </c:numRef>
          </c:val>
        </c:ser>
        <c:axId val="696570366"/>
        <c:axId val="490004013"/>
      </c:areaChart>
      <c:catAx>
        <c:axId val="696570366"/>
        <c:scaling>
          <c:orientation val="minMax"/>
        </c:scaling>
        <c:delete val="0"/>
        <c:axPos val="b"/>
        <c:title>
          <c:tx>
            <c:rich>
              <a:bodyPr/>
              <a:lstStyle/>
              <a:p>
                <a:pPr lvl="0">
                  <a:defRPr b="0">
                    <a:solidFill>
                      <a:srgbClr val="000000"/>
                    </a:solidFill>
                    <a:latin typeface="Courier New"/>
                  </a:defRPr>
                </a:pPr>
                <a:r>
                  <a:rPr b="0">
                    <a:solidFill>
                      <a:srgbClr val="000000"/>
                    </a:solidFill>
                    <a:latin typeface="Courier New"/>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490004013"/>
      </c:catAx>
      <c:valAx>
        <c:axId val="49000401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sz="600">
                <a:solidFill>
                  <a:srgbClr val="FFFFFF"/>
                </a:solidFill>
                <a:latin typeface="+mn-lt"/>
              </a:defRPr>
            </a:pPr>
          </a:p>
        </c:txPr>
        <c:crossAx val="696570366"/>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F1C232">
                <a:alpha val="70000"/>
              </a:srgbClr>
            </a:solidFill>
            <a:ln cmpd="sng">
              <a:solidFill>
                <a:srgbClr val="F1C232">
                  <a:alpha val="100000"/>
                </a:srgbClr>
              </a:solidFill>
            </a:ln>
          </c:spPr>
          <c:cat>
            <c:strRef>
              <c:f>Sources!$X$4:$X$57</c:f>
            </c:strRef>
          </c:cat>
          <c:val>
            <c:numRef>
              <c:f>Sources!$Y$4:$Y$57</c:f>
              <c:numCache/>
            </c:numRef>
          </c:val>
        </c:ser>
        <c:axId val="734776980"/>
        <c:axId val="2105628577"/>
      </c:areaChart>
      <c:catAx>
        <c:axId val="734776980"/>
        <c:scaling>
          <c:orientation val="minMax"/>
          <c:max val="100.0"/>
        </c:scaling>
        <c:delete val="0"/>
        <c:axPos val="b"/>
        <c:title>
          <c:tx>
            <c:rich>
              <a:bodyPr/>
              <a:lstStyle/>
              <a:p>
                <a:pPr lvl="0">
                  <a:defRPr b="0">
                    <a:solidFill>
                      <a:srgbClr val="000000"/>
                    </a:solidFill>
                    <a:latin typeface="Courier New"/>
                  </a:defRPr>
                </a:pPr>
                <a:r>
                  <a:rPr b="0">
                    <a:solidFill>
                      <a:srgbClr val="000000"/>
                    </a:solidFill>
                    <a:latin typeface="Courier New"/>
                  </a:rPr>
                  <a:t/>
                </a:r>
              </a:p>
            </c:rich>
          </c:tx>
          <c:overlay val="0"/>
        </c:title>
        <c:numFmt formatCode="General" sourceLinked="1"/>
        <c:majorTickMark val="none"/>
        <c:minorTickMark val="none"/>
        <c:spPr>
          <a:ln>
            <a:noFill/>
          </a:ln>
        </c:spPr>
        <c:txPr>
          <a:bodyPr rot="0"/>
          <a:lstStyle/>
          <a:p>
            <a:pPr lvl="0">
              <a:defRPr b="0">
                <a:solidFill>
                  <a:srgbClr val="000000"/>
                </a:solidFill>
                <a:latin typeface="+mn-lt"/>
              </a:defRPr>
            </a:pPr>
          </a:p>
        </c:txPr>
        <c:crossAx val="2105628577"/>
      </c:catAx>
      <c:valAx>
        <c:axId val="21056285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sz="600">
                <a:solidFill>
                  <a:srgbClr val="FFFFFF"/>
                </a:solidFill>
                <a:latin typeface="+mn-lt"/>
              </a:defRPr>
            </a:pPr>
          </a:p>
        </c:txPr>
        <c:crossAx val="734776980"/>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areaChart>
        <c:ser>
          <c:idx val="0"/>
          <c:order val="0"/>
          <c:spPr>
            <a:solidFill>
              <a:srgbClr val="38761D">
                <a:alpha val="70000"/>
              </a:srgbClr>
            </a:solidFill>
            <a:ln cmpd="sng">
              <a:solidFill>
                <a:srgbClr val="38761D">
                  <a:alpha val="100000"/>
                </a:srgbClr>
              </a:solidFill>
            </a:ln>
          </c:spPr>
          <c:cat>
            <c:strRef>
              <c:f>'Source &amp; Post Selection'!$J$19:$J$20</c:f>
            </c:strRef>
          </c:cat>
          <c:val>
            <c:numRef>
              <c:f>'Source &amp; Post Selection'!$K$19:$K$20</c:f>
              <c:numCache/>
            </c:numRef>
          </c:val>
        </c:ser>
        <c:axId val="1507789996"/>
        <c:axId val="1225658676"/>
      </c:areaChart>
      <c:catAx>
        <c:axId val="1507789996"/>
        <c:scaling>
          <c:orientation val="minMax"/>
          <c:max val="100.0"/>
        </c:scaling>
        <c:delete val="0"/>
        <c:axPos val="b"/>
        <c:title>
          <c:tx>
            <c:rich>
              <a:bodyPr/>
              <a:lstStyle/>
              <a:p>
                <a:pPr lvl="0">
                  <a:defRPr b="1" i="0" sz="1000">
                    <a:solidFill>
                      <a:srgbClr val="000000"/>
                    </a:solidFill>
                    <a:latin typeface="Courier New"/>
                  </a:defRPr>
                </a:pPr>
                <a:r>
                  <a:rPr b="1" i="0" sz="1000">
                    <a:solidFill>
                      <a:srgbClr val="000000"/>
                    </a:solidFill>
                    <a:latin typeface="Courier New"/>
                  </a:rPr>
                  <a:t>Credibility</a:t>
                </a:r>
              </a:p>
            </c:rich>
          </c:tx>
          <c:overlay val="0"/>
        </c:title>
        <c:numFmt formatCode="General" sourceLinked="1"/>
        <c:majorTickMark val="none"/>
        <c:minorTickMark val="none"/>
        <c:spPr>
          <a:ln>
            <a:noFill/>
          </a:ln>
        </c:spPr>
        <c:txPr>
          <a:bodyPr/>
          <a:lstStyle/>
          <a:p>
            <a:pPr lvl="0">
              <a:defRPr b="0" i="0" sz="900">
                <a:solidFill>
                  <a:srgbClr val="000000"/>
                </a:solidFill>
                <a:latin typeface="Garamond"/>
              </a:defRPr>
            </a:pPr>
          </a:p>
        </c:txPr>
        <c:crossAx val="1225658676"/>
      </c:catAx>
      <c:valAx>
        <c:axId val="1225658676"/>
        <c:scaling>
          <c:orientation val="minMax"/>
          <c:max val="100.0"/>
        </c:scaling>
        <c:delete val="0"/>
        <c:axPos val="l"/>
        <c:majorGridlines>
          <c:spPr>
            <a:ln>
              <a:solidFill>
                <a:srgbClr val="B7B7B7"/>
              </a:solidFill>
            </a:ln>
          </c:spPr>
        </c:majorGridlines>
        <c:title>
          <c:tx>
            <c:rich>
              <a:bodyPr/>
              <a:lstStyle/>
              <a:p>
                <a:pPr lvl="0">
                  <a:defRPr b="1" i="0" sz="1000">
                    <a:solidFill>
                      <a:srgbClr val="000000"/>
                    </a:solidFill>
                    <a:latin typeface="Courier New"/>
                  </a:defRPr>
                </a:pPr>
                <a:r>
                  <a:rPr b="1" i="0" sz="1000">
                    <a:solidFill>
                      <a:srgbClr val="000000"/>
                    </a:solidFill>
                    <a:latin typeface="Courier New"/>
                  </a:rPr>
                  <a:t>True Post Percentage</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Garamond"/>
              </a:defRPr>
            </a:pPr>
          </a:p>
        </c:txPr>
        <c:crossAx val="1507789996"/>
        <c:majorUnit val="20.0"/>
      </c:valAx>
    </c:plotArea>
    <c:plotVisOnly val="1"/>
  </c:chart>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1.png"/><Relationship Id="rId4" Type="http://schemas.openxmlformats.org/officeDocument/2006/relationships/image" Target="../media/image5.png"/><Relationship Id="rId5" Type="http://schemas.openxmlformats.org/officeDocument/2006/relationships/image" Target="../media/image6.png"/><Relationship Id="rId6"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7.jpg"/><Relationship Id="rId2" Type="http://schemas.openxmlformats.org/officeDocument/2006/relationships/image" Target="../media/image2.jpg"/><Relationship Id="rId3"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1333500</xdr:colOff>
      <xdr:row>5</xdr:row>
      <xdr:rowOff>371475</xdr:rowOff>
    </xdr:from>
    <xdr:ext cx="2324100" cy="171450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9</xdr:col>
      <xdr:colOff>1066800</xdr:colOff>
      <xdr:row>5</xdr:row>
      <xdr:rowOff>371475</xdr:rowOff>
    </xdr:from>
    <xdr:ext cx="2324100" cy="1714500"/>
    <xdr:graphicFrame>
      <xdr:nvGraphicFramePr>
        <xdr:cNvPr id="3" name="Chart 3"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4</xdr:col>
      <xdr:colOff>0</xdr:colOff>
      <xdr:row>18</xdr:row>
      <xdr:rowOff>0</xdr:rowOff>
    </xdr:from>
    <xdr:ext cx="476250" cy="476250"/>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19</xdr:row>
      <xdr:rowOff>0</xdr:rowOff>
    </xdr:from>
    <xdr:ext cx="476250" cy="476250"/>
    <xdr:pic>
      <xdr:nvPicPr>
        <xdr:cNvPr id="0" name="image5.png"/>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0</xdr:colOff>
      <xdr:row>20</xdr:row>
      <xdr:rowOff>0</xdr:rowOff>
    </xdr:from>
    <xdr:ext cx="476250" cy="476250"/>
    <xdr:pic>
      <xdr:nvPicPr>
        <xdr:cNvPr id="0" name="image6.png"/>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0</xdr:colOff>
      <xdr:row>22</xdr:row>
      <xdr:rowOff>0</xdr:rowOff>
    </xdr:from>
    <xdr:ext cx="1152525" cy="428625"/>
    <xdr:pic>
      <xdr:nvPicPr>
        <xdr:cNvPr id="0" name="image4.pn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0</xdr:colOff>
      <xdr:row>24</xdr:row>
      <xdr:rowOff>0</xdr:rowOff>
    </xdr:from>
    <xdr:ext cx="381000" cy="285750"/>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0</xdr:colOff>
      <xdr:row>27</xdr:row>
      <xdr:rowOff>0</xdr:rowOff>
    </xdr:from>
    <xdr:ext cx="381000" cy="2857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0</xdr:colOff>
      <xdr:row>36</xdr:row>
      <xdr:rowOff>0</xdr:rowOff>
    </xdr:from>
    <xdr:ext cx="581025" cy="219075"/>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571500</xdr:colOff>
      <xdr:row>17</xdr:row>
      <xdr:rowOff>161925</xdr:rowOff>
    </xdr:from>
    <xdr:ext cx="2886075" cy="2524125"/>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B6:B9" displayName="Table_1" name="Table_1" id="1">
  <tableColumns count="1">
    <tableColumn name="Disabled" id="1"/>
  </tableColumns>
  <tableStyleInfo name="Source &amp; Post Selec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ithub.com/TheMisinformationGame/MisinformationGame."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8" width="8.71"/>
  </cols>
  <sheetData>
    <row r="2">
      <c r="B2" s="1" t="s">
        <v>0</v>
      </c>
      <c r="K2" s="5" t="s">
        <v>2</v>
      </c>
      <c r="M2" s="7">
        <v>2.0</v>
      </c>
    </row>
    <row r="4" ht="37.5" customHeight="1">
      <c r="B4" s="17" t="s">
        <v>4</v>
      </c>
    </row>
    <row r="5" ht="37.5" customHeight="1"/>
    <row r="7" ht="30.0" customHeight="1">
      <c r="B7" s="19" t="s">
        <v>10</v>
      </c>
    </row>
    <row r="8" ht="82.5" customHeight="1">
      <c r="B8" s="22" t="s">
        <v>12</v>
      </c>
    </row>
    <row r="10" ht="30.0" customHeight="1">
      <c r="B10" s="19" t="s">
        <v>13</v>
      </c>
    </row>
    <row r="11" ht="37.5" customHeight="1">
      <c r="B11" s="22" t="s">
        <v>14</v>
      </c>
    </row>
    <row r="13" ht="30.0" customHeight="1">
      <c r="B13" s="19" t="s">
        <v>15</v>
      </c>
    </row>
    <row r="14" ht="67.5" customHeight="1">
      <c r="B14" s="22" t="s">
        <v>16</v>
      </c>
    </row>
    <row r="16" ht="45.0" customHeight="1">
      <c r="B16" s="1" t="s">
        <v>17</v>
      </c>
    </row>
    <row r="17" ht="48.75" customHeight="1">
      <c r="B17" s="30" t="s">
        <v>18</v>
      </c>
      <c r="F17" s="33" t="s">
        <v>19</v>
      </c>
    </row>
    <row r="18" ht="48.0" customHeight="1">
      <c r="B18" s="30" t="s">
        <v>22</v>
      </c>
      <c r="F18" s="37" t="s">
        <v>23</v>
      </c>
    </row>
    <row r="19" ht="50.25" customHeight="1">
      <c r="B19" s="30" t="s">
        <v>25</v>
      </c>
      <c r="F19" s="33" t="s">
        <v>26</v>
      </c>
    </row>
    <row r="20" ht="50.25" customHeight="1">
      <c r="B20" s="30" t="s">
        <v>27</v>
      </c>
      <c r="F20" s="37" t="s">
        <v>28</v>
      </c>
    </row>
    <row r="21" ht="51.0" customHeight="1">
      <c r="B21" s="30" t="s">
        <v>29</v>
      </c>
      <c r="F21" s="33" t="s">
        <v>30</v>
      </c>
    </row>
    <row r="22" ht="48.75" customHeight="1">
      <c r="B22" s="30" t="s">
        <v>31</v>
      </c>
      <c r="F22" s="37" t="s">
        <v>32</v>
      </c>
    </row>
    <row r="23" ht="51.0" customHeight="1">
      <c r="B23" s="30" t="s">
        <v>33</v>
      </c>
      <c r="F23" s="33" t="s">
        <v>34</v>
      </c>
    </row>
    <row r="25" ht="45.0" customHeight="1">
      <c r="B25" s="1" t="s">
        <v>36</v>
      </c>
    </row>
    <row r="26" ht="45.0" customHeight="1">
      <c r="B26" s="62" t="s">
        <v>38</v>
      </c>
      <c r="C26" s="66"/>
      <c r="D26" s="68"/>
      <c r="E26" s="70" t="s">
        <v>63</v>
      </c>
    </row>
    <row r="27" ht="45.0" customHeight="1">
      <c r="B27" s="74" t="s">
        <v>70</v>
      </c>
      <c r="C27" s="66"/>
      <c r="D27" s="68"/>
      <c r="E27" s="37" t="s">
        <v>71</v>
      </c>
    </row>
    <row r="28" ht="45.0" customHeight="1">
      <c r="B28" s="77" t="s">
        <v>73</v>
      </c>
      <c r="C28" s="66"/>
      <c r="D28" s="68"/>
      <c r="E28" s="70" t="s">
        <v>74</v>
      </c>
    </row>
    <row r="29" ht="45.0" customHeight="1">
      <c r="B29" s="80" t="s">
        <v>76</v>
      </c>
      <c r="C29" s="82" t="s">
        <v>79</v>
      </c>
      <c r="D29" s="84" t="s">
        <v>80</v>
      </c>
      <c r="E29" s="37" t="s">
        <v>83</v>
      </c>
    </row>
    <row r="30" ht="45.0" customHeight="1">
      <c r="B30" s="87" t="s">
        <v>86</v>
      </c>
      <c r="C30" s="66"/>
      <c r="D30" s="68"/>
      <c r="E30" s="70" t="s">
        <v>92</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35">
    <mergeCell ref="B2:I3"/>
    <mergeCell ref="K2:L3"/>
    <mergeCell ref="M2:N3"/>
    <mergeCell ref="B4:I5"/>
    <mergeCell ref="B7:N7"/>
    <mergeCell ref="B8:N8"/>
    <mergeCell ref="B10:N10"/>
    <mergeCell ref="B11:N11"/>
    <mergeCell ref="B13:N13"/>
    <mergeCell ref="B14:N14"/>
    <mergeCell ref="B16:N16"/>
    <mergeCell ref="B17:E17"/>
    <mergeCell ref="F17:N17"/>
    <mergeCell ref="F18:N18"/>
    <mergeCell ref="B27:D27"/>
    <mergeCell ref="B28:D28"/>
    <mergeCell ref="B30:D30"/>
    <mergeCell ref="B18:E18"/>
    <mergeCell ref="B19:E19"/>
    <mergeCell ref="B20:E20"/>
    <mergeCell ref="B21:E21"/>
    <mergeCell ref="B22:E22"/>
    <mergeCell ref="B23:E23"/>
    <mergeCell ref="B26:D26"/>
    <mergeCell ref="E27:N27"/>
    <mergeCell ref="E28:N28"/>
    <mergeCell ref="E29:N29"/>
    <mergeCell ref="E30:N30"/>
    <mergeCell ref="F19:N19"/>
    <mergeCell ref="F20:N20"/>
    <mergeCell ref="F21:N21"/>
    <mergeCell ref="F22:N22"/>
    <mergeCell ref="F23:N23"/>
    <mergeCell ref="B25:N25"/>
    <mergeCell ref="E26:N26"/>
  </mergeCells>
  <hyperlinks>
    <hyperlink r:id="rId1" ref="B4"/>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0.71"/>
    <col customWidth="1" min="3" max="3" width="11.57"/>
    <col customWidth="1" min="4" max="4" width="18.0"/>
    <col customWidth="1" min="5" max="10" width="8.71"/>
    <col customWidth="1" min="11" max="14" width="10.14"/>
    <col customWidth="1" min="15" max="26" width="8.71"/>
  </cols>
  <sheetData>
    <row r="2" ht="30.0" customHeight="1">
      <c r="B2" s="3" t="s">
        <v>1</v>
      </c>
      <c r="C2" s="4"/>
      <c r="D2" s="13" t="str">
        <f>IF(D5="Yes", IF(AND(B7="Valid", B13="Valid", B17="Valid", B21="Valid", B24="Valid"), "Everything looks good", "There is an error"), "This spreadsheet must be opened in Google Sheets, not Microsoft Excel")</f>
        <v>Everything looks good</v>
      </c>
      <c r="E2" s="15"/>
      <c r="F2" s="15"/>
      <c r="G2" s="15"/>
      <c r="H2" s="15"/>
      <c r="I2" s="15"/>
      <c r="J2" s="4"/>
      <c r="K2" s="20" t="s">
        <v>9</v>
      </c>
      <c r="L2" s="15"/>
      <c r="M2" s="15"/>
      <c r="N2" s="4"/>
      <c r="O2" s="24"/>
      <c r="P2" s="24"/>
    </row>
    <row r="3" ht="30.0" customHeight="1">
      <c r="B3" s="25"/>
      <c r="C3" s="26"/>
      <c r="D3" s="25"/>
      <c r="E3" s="28"/>
      <c r="F3" s="28"/>
      <c r="G3" s="28"/>
      <c r="H3" s="28"/>
      <c r="I3" s="28"/>
      <c r="J3" s="26"/>
      <c r="K3" s="25"/>
      <c r="L3" s="28"/>
      <c r="M3" s="28"/>
      <c r="N3" s="26"/>
      <c r="O3" s="24"/>
      <c r="P3" s="24"/>
    </row>
    <row r="5" ht="52.5" customHeight="1">
      <c r="B5" s="34" t="s">
        <v>20</v>
      </c>
      <c r="C5" s="35"/>
      <c r="D5" s="42" t="str">
        <f>IF(ISERROR(CONCAT(O5, "dummy")), "No", "Yes")</f>
        <v>Yes</v>
      </c>
      <c r="E5" s="44"/>
      <c r="F5" s="44"/>
      <c r="G5" s="44"/>
      <c r="H5" s="44"/>
      <c r="I5" s="44"/>
      <c r="J5" s="35"/>
      <c r="K5" s="47" t="s">
        <v>37</v>
      </c>
      <c r="L5" s="44"/>
      <c r="M5" s="44"/>
      <c r="N5" s="35"/>
    </row>
    <row r="7" ht="15.0" customHeight="1">
      <c r="B7" s="56" t="str">
        <f>IF(AND(General!B2&lt;&gt;"Errored", General!B12="Valid", General!B28="Valid"), "Valid", "Errored")</f>
        <v>Valid</v>
      </c>
      <c r="C7" s="59" t="s">
        <v>48</v>
      </c>
      <c r="D7" s="60"/>
      <c r="E7" s="60"/>
      <c r="F7" s="60"/>
      <c r="G7" s="60"/>
      <c r="H7" s="60"/>
      <c r="I7" s="60"/>
      <c r="J7" s="60"/>
      <c r="K7" s="60"/>
      <c r="L7" s="60"/>
      <c r="M7" s="60"/>
      <c r="N7" s="63"/>
    </row>
    <row r="8" ht="15.0" customHeight="1">
      <c r="B8" s="65"/>
      <c r="C8" s="67"/>
      <c r="D8" s="67"/>
      <c r="E8" s="67"/>
      <c r="F8" s="67"/>
      <c r="G8" s="67"/>
      <c r="H8" s="67"/>
      <c r="I8" s="67"/>
      <c r="J8" s="67"/>
      <c r="K8" s="67"/>
      <c r="L8" s="67"/>
      <c r="M8" s="67"/>
      <c r="N8" s="69"/>
    </row>
    <row r="9" ht="30.0" customHeight="1">
      <c r="A9" s="71"/>
      <c r="B9" s="72" t="s">
        <v>40</v>
      </c>
      <c r="C9" s="73"/>
      <c r="D9" s="75" t="str">
        <f>General!D4</f>
        <v>Example Study (Single Post Mode)</v>
      </c>
      <c r="E9" s="73"/>
      <c r="F9" s="73"/>
      <c r="G9" s="73"/>
      <c r="H9" s="73"/>
      <c r="I9" s="73"/>
      <c r="J9" s="73"/>
      <c r="K9" s="73"/>
      <c r="L9" s="73"/>
      <c r="M9" s="73"/>
      <c r="N9" s="76"/>
      <c r="O9" s="71"/>
    </row>
    <row r="10" ht="30.0" customHeight="1">
      <c r="B10" s="79" t="s">
        <v>50</v>
      </c>
      <c r="C10" s="51"/>
      <c r="D10" s="83" t="str">
        <f>General!D5</f>
        <v>This study contains example sources and posts that are shown in single post mode.</v>
      </c>
      <c r="E10" s="51"/>
      <c r="F10" s="51"/>
      <c r="G10" s="51"/>
      <c r="H10" s="51"/>
      <c r="I10" s="51"/>
      <c r="J10" s="51"/>
      <c r="K10" s="51"/>
      <c r="L10" s="51"/>
      <c r="M10" s="51"/>
      <c r="N10" s="57"/>
    </row>
    <row r="11" ht="30.0" customHeight="1">
      <c r="B11" s="86" t="s">
        <v>77</v>
      </c>
      <c r="C11" s="51"/>
      <c r="D11" s="88" t="str">
        <f>CONCAT(General!D7, " Posts")</f>
        <v>10 Posts</v>
      </c>
      <c r="E11" s="51"/>
      <c r="F11" s="51"/>
      <c r="G11" s="51"/>
      <c r="H11" s="51"/>
      <c r="I11" s="51"/>
      <c r="J11" s="51"/>
      <c r="K11" s="51"/>
      <c r="L11" s="51"/>
      <c r="M11" s="51"/>
      <c r="N11" s="57"/>
    </row>
    <row r="12" ht="15.0" customHeight="1"/>
    <row r="13">
      <c r="B13" s="56" t="str">
        <f>IF(AND(Pages!B2="Valid", Pages!B17="Valid", Pages!B32="Valid", Pages!B47="Valid"), "Valid", "Errored")</f>
        <v>Valid</v>
      </c>
      <c r="C13" s="90" t="s">
        <v>25</v>
      </c>
    </row>
    <row r="14">
      <c r="B14" s="65"/>
    </row>
    <row r="15" ht="30.0" customHeight="1">
      <c r="B15" s="91" t="s">
        <v>97</v>
      </c>
      <c r="C15" s="51"/>
      <c r="D15" s="92" t="str">
        <f>CONCATENATE(IF(General!D10="Yes", "Identification -&gt; ", ""), IF(Pages!B4&lt;&gt;"", IF(Pages!B34&lt;&gt;"", "1st Introduction -&gt; ", "Introduction -&gt; "), ""), IF(Pages!B19&lt;&gt;"", "Game Rules -&gt; ", ""), IF(Pages!B34&lt;&gt;"", IF(Pages!B4&lt;&gt;"", "2nd Introduction -&gt; ", "Introduction -&gt; "), ""), "Prompt -&gt; Game -&gt; Debriefing")</f>
        <v>1st Introduction -&gt; Game Rules -&gt; 2nd Introduction -&gt; Prompt -&gt; Game -&gt; Debriefing</v>
      </c>
      <c r="E15" s="51"/>
      <c r="F15" s="51"/>
      <c r="G15" s="51"/>
      <c r="H15" s="51"/>
      <c r="I15" s="51"/>
      <c r="J15" s="51"/>
      <c r="K15" s="51"/>
      <c r="L15" s="51"/>
      <c r="M15" s="51"/>
      <c r="N15" s="57"/>
    </row>
    <row r="17" ht="30.0" customHeight="1">
      <c r="B17" s="94" t="str">
        <f>IF('Source &amp; Post Selection'!B2&lt;&gt;"Valid", 'Source &amp; Post Selection'!B2,
IF(AND('Pre-Defined SourcePost Pairs'!B8&lt;&gt;"Valid", 'Pre-Defined SourcePost Pairs'!B8&lt;&gt;"Unused"), 'Pre-Defined SourcePost Pairs'!B8,
IF(AND('Pre-Defined SourcePost Pairs'!B6&lt;&gt;"Valid", 'Pre-Defined SourcePost Pairs'!B6&lt;&gt;"Unused"), 'Pre-Defined SourcePost Pairs'!B6, "Valid")))</f>
        <v>Valid</v>
      </c>
      <c r="C17" s="96" t="s">
        <v>31</v>
      </c>
      <c r="D17" s="51"/>
      <c r="E17" s="51"/>
      <c r="F17" s="51"/>
      <c r="G17" s="57"/>
    </row>
    <row r="18" ht="37.5" customHeight="1">
      <c r="B18" s="86" t="s">
        <v>105</v>
      </c>
      <c r="C18" s="51"/>
      <c r="D18" s="88" t="str">
        <f>'Source &amp; Post Selection'!E2</f>
        <v>Credibility</v>
      </c>
      <c r="E18" s="51"/>
      <c r="F18" s="51"/>
      <c r="G18" s="57"/>
    </row>
    <row r="19" ht="22.5" customHeight="1">
      <c r="B19" s="98" t="s">
        <v>106</v>
      </c>
      <c r="D19" s="106" t="str">
        <f>IF(D18="Pre-Defined", CONCATENATE(
    'Pre-Defined SourcePost Pairs'!K3, " Pairs, ",
    IF('Pre-Defined SourcePost Pairs'!D6="Yes", "Random Order", "Exact Order")
),
IF(D18="Overall-Ratio", CONCATENATE(
    100 * 'Source &amp; Post Selection'!D14, "% True Posts, ",
    100 * (1 - 'Source &amp; Post Selection'!D14), "% False Posts"
),
IF(D18="Credibility", CONCATENATE(
    "% True Posts = ", 'Source &amp; Post Selection'!D19, " * Credibility + ",'Source &amp; Post Selection'!D20
),
IF(D18="Source-Ratios", CONCATENATE(
    "Ratio defined per source"
), ""))))</f>
        <v>% True Posts = 0.8 * Credibility + 10</v>
      </c>
    </row>
    <row r="21" ht="30.0" customHeight="1">
      <c r="B21" s="94" t="str">
        <f>Sources!B18</f>
        <v>Valid</v>
      </c>
      <c r="C21" s="96" t="s">
        <v>27</v>
      </c>
      <c r="D21" s="51"/>
      <c r="E21" s="51"/>
      <c r="F21" s="51"/>
      <c r="G21" s="57"/>
      <c r="H21" s="108"/>
    </row>
    <row r="22" ht="30.0" customHeight="1">
      <c r="B22" s="109" t="s">
        <v>113</v>
      </c>
      <c r="D22" s="110" t="str">
        <f>CONCAT(Sources!O3, " Sources")</f>
        <v>5 Sources</v>
      </c>
    </row>
    <row r="23" ht="15.0" customHeight="1"/>
    <row r="24" ht="30.0" customHeight="1">
      <c r="B24" s="94" t="str">
        <f>Posts!B23</f>
        <v>Valid</v>
      </c>
      <c r="C24" s="96" t="s">
        <v>29</v>
      </c>
      <c r="D24" s="51"/>
      <c r="E24" s="51"/>
      <c r="F24" s="51"/>
      <c r="G24" s="57"/>
    </row>
    <row r="25" ht="30.0" customHeight="1">
      <c r="B25" s="111" t="s">
        <v>118</v>
      </c>
      <c r="D25" s="112" t="str">
        <f>CONCAT(Posts!P3, " Posts")</f>
        <v>10 Posts</v>
      </c>
      <c r="H25" s="113" t="str">
        <f>IF(Posts!P4&lt;General!D7, "Warning", IF(Posts!P4&lt;General!D7, "Warning", ""))</f>
        <v>Warning</v>
      </c>
    </row>
    <row r="26" ht="30.0" customHeight="1">
      <c r="B26" s="114" t="s">
        <v>123</v>
      </c>
      <c r="D26" s="115" t="str">
        <f>CONCAT(Posts!P4, " True Posts")</f>
        <v>6 True Posts</v>
      </c>
      <c r="H26" s="116" t="str">
        <f>IF(Posts!P4&lt;General!D7, "There are fewer true posts than the length of the study. This may cause a false post to be shown when a true post would have otherwise been shown.", IF(Posts!P4&lt;General!D7, "There are less false posts than the length of the study. This may cause a true post to be shown when a false post would have otherwise been shown.", ""))</f>
        <v>There are fewer true posts than the length of the study. This may cause a false post to be shown when a true post would have otherwise been shown.</v>
      </c>
    </row>
    <row r="27" ht="30.0" customHeight="1">
      <c r="B27" s="114" t="s">
        <v>128</v>
      </c>
      <c r="D27" s="112" t="str">
        <f>CONCAT(Posts!P5, " False Posts")</f>
        <v>4 False Posts</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5">
    <mergeCell ref="B2:C3"/>
    <mergeCell ref="D2:J3"/>
    <mergeCell ref="K2:N3"/>
    <mergeCell ref="B5:C5"/>
    <mergeCell ref="D5:J5"/>
    <mergeCell ref="K5:N5"/>
    <mergeCell ref="C7:N8"/>
    <mergeCell ref="D9:N9"/>
    <mergeCell ref="D10:N10"/>
    <mergeCell ref="D11:N11"/>
    <mergeCell ref="C13:N14"/>
    <mergeCell ref="D15:N15"/>
    <mergeCell ref="C17:G17"/>
    <mergeCell ref="D18:G18"/>
    <mergeCell ref="B19:C19"/>
    <mergeCell ref="B22:C22"/>
    <mergeCell ref="B25:C25"/>
    <mergeCell ref="B26:C26"/>
    <mergeCell ref="B27:C27"/>
    <mergeCell ref="B7:B8"/>
    <mergeCell ref="B9:C9"/>
    <mergeCell ref="B10:C10"/>
    <mergeCell ref="B11:C11"/>
    <mergeCell ref="B13:B14"/>
    <mergeCell ref="B15:C15"/>
    <mergeCell ref="B18:C18"/>
    <mergeCell ref="D26:G26"/>
    <mergeCell ref="D27:G27"/>
    <mergeCell ref="D19:G19"/>
    <mergeCell ref="C21:G21"/>
    <mergeCell ref="D22:G22"/>
    <mergeCell ref="C24:G24"/>
    <mergeCell ref="D25:G25"/>
    <mergeCell ref="H25:L25"/>
    <mergeCell ref="H26:L27"/>
  </mergeCells>
  <conditionalFormatting sqref="B7:B8 B13">
    <cfRule type="containsText" dxfId="0" priority="1" stopIfTrue="1" operator="containsText" text="Valid">
      <formula>NOT(ISERROR(SEARCH(("Valid"),(B7))))</formula>
    </cfRule>
  </conditionalFormatting>
  <conditionalFormatting sqref="B7:B8 B13">
    <cfRule type="cellIs" dxfId="1" priority="2" operator="notEqual">
      <formula>"Valid"</formula>
    </cfRule>
  </conditionalFormatting>
  <conditionalFormatting sqref="D2">
    <cfRule type="cellIs" dxfId="0" priority="3" operator="equal">
      <formula>"Everything looks good"</formula>
    </cfRule>
  </conditionalFormatting>
  <conditionalFormatting sqref="D2">
    <cfRule type="cellIs" dxfId="1" priority="4" operator="notEqual">
      <formula>"Everything looks good"</formula>
    </cfRule>
  </conditionalFormatting>
  <conditionalFormatting sqref="B17 B21 B24">
    <cfRule type="cellIs" dxfId="0" priority="5" operator="equal">
      <formula>"Valid"</formula>
    </cfRule>
  </conditionalFormatting>
  <conditionalFormatting sqref="B17 B21 B24">
    <cfRule type="cellIs" dxfId="1" priority="6" operator="notEqual">
      <formula>"Valid"</formula>
    </cfRule>
  </conditionalFormatting>
  <conditionalFormatting sqref="H25:L25">
    <cfRule type="notContainsBlanks" dxfId="3" priority="7">
      <formula>LEN(TRIM(H25))&gt;0</formula>
    </cfRule>
  </conditionalFormatting>
  <conditionalFormatting sqref="H26:L27">
    <cfRule type="notContainsBlanks" dxfId="4" priority="8">
      <formula>LEN(TRIM(H26))&gt;0</formula>
    </cfRule>
  </conditionalFormatting>
  <conditionalFormatting sqref="D5:J5">
    <cfRule type="cellIs" dxfId="0" priority="9" operator="equal">
      <formula>"Yes"</formula>
    </cfRule>
  </conditionalFormatting>
  <conditionalFormatting sqref="D5:J5">
    <cfRule type="cellIs" dxfId="1" priority="10" operator="notEqual">
      <formula>"Yes"</formula>
    </cfRule>
  </conditionalFormatting>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8.71"/>
    <col customWidth="1" min="3" max="3" width="17.29"/>
    <col customWidth="1" min="4" max="26" width="9.14"/>
  </cols>
  <sheetData>
    <row r="1">
      <c r="Q1" s="2"/>
    </row>
    <row r="2" ht="22.5" customHeight="1">
      <c r="B2" s="9" t="str">
        <f>IFERROR(__xludf.DUMMYFUNCTION("IF(IFERROR(QUERY(B4:B10, ""SELECT B WHERE B&lt;&gt;'Valid' AND B&lt;&gt;'Unused'""), ""Valid"")=""Valid"", ""Valid"", ""Errored"")"),"Valid")</f>
        <v>Valid</v>
      </c>
      <c r="C2" s="14" t="s">
        <v>7</v>
      </c>
      <c r="D2" s="18"/>
      <c r="E2" s="18"/>
      <c r="F2" s="18"/>
      <c r="G2" s="18"/>
      <c r="H2" s="18"/>
      <c r="I2" s="18"/>
      <c r="J2" s="18"/>
      <c r="K2" s="18"/>
      <c r="L2" s="18"/>
      <c r="M2" s="18"/>
      <c r="N2" s="18"/>
      <c r="P2" s="27" t="str">
        <f>IF(P3&lt;&gt;"", "Warning", "")</f>
        <v/>
      </c>
    </row>
    <row r="3" ht="22.5" customHeight="1">
      <c r="B3" s="29"/>
      <c r="C3" s="31"/>
      <c r="D3" s="31"/>
      <c r="E3" s="31"/>
      <c r="F3" s="31"/>
      <c r="G3" s="31"/>
      <c r="H3" s="31"/>
      <c r="I3" s="31"/>
      <c r="J3" s="31"/>
      <c r="K3" s="31"/>
      <c r="L3" s="31"/>
      <c r="M3" s="31"/>
      <c r="N3" s="31"/>
      <c r="P3" s="40" t="str">
        <f>IF(B2="Reactions and comments are both not required.", "Reactions and comments are both not required. Participants will be able to skip past all posts without interacting with them.", "")</f>
        <v/>
      </c>
    </row>
    <row r="4" ht="52.5" customHeight="1">
      <c r="B4" s="46" t="str">
        <f t="shared" ref="B4:B6" si="1">IF(ISBLANK(D4), "Missing", "Valid")</f>
        <v>Valid</v>
      </c>
      <c r="C4" s="48" t="s">
        <v>40</v>
      </c>
      <c r="D4" s="50" t="s">
        <v>41</v>
      </c>
      <c r="E4" s="51"/>
      <c r="F4" s="51"/>
      <c r="G4" s="51"/>
      <c r="H4" s="54" t="s">
        <v>43</v>
      </c>
      <c r="I4" s="51"/>
      <c r="J4" s="51"/>
      <c r="K4" s="51"/>
      <c r="L4" s="51"/>
      <c r="M4" s="51"/>
      <c r="N4" s="57"/>
    </row>
    <row r="5" ht="52.5" customHeight="1">
      <c r="B5" s="46" t="str">
        <f t="shared" si="1"/>
        <v>Valid</v>
      </c>
      <c r="C5" s="48" t="s">
        <v>50</v>
      </c>
      <c r="D5" s="61" t="s">
        <v>53</v>
      </c>
      <c r="E5" s="51"/>
      <c r="F5" s="51"/>
      <c r="G5" s="51"/>
      <c r="H5" s="64" t="s">
        <v>58</v>
      </c>
      <c r="I5" s="51"/>
      <c r="J5" s="51"/>
      <c r="K5" s="51"/>
      <c r="L5" s="51"/>
      <c r="M5" s="51"/>
      <c r="N5" s="57"/>
      <c r="P5" s="40"/>
      <c r="Q5" s="40"/>
      <c r="R5" s="40"/>
    </row>
    <row r="6" ht="52.5" customHeight="1">
      <c r="B6" s="46" t="str">
        <f t="shared" si="1"/>
        <v>Valid</v>
      </c>
      <c r="C6" s="48" t="s">
        <v>61</v>
      </c>
      <c r="D6" s="50" t="s">
        <v>62</v>
      </c>
      <c r="E6" s="51"/>
      <c r="F6" s="51"/>
      <c r="G6" s="51"/>
      <c r="H6" s="54" t="s">
        <v>67</v>
      </c>
      <c r="I6" s="51"/>
      <c r="J6" s="51"/>
      <c r="K6" s="51"/>
      <c r="L6" s="51"/>
      <c r="M6" s="51"/>
      <c r="N6" s="57"/>
    </row>
    <row r="7" ht="52.5" customHeight="1">
      <c r="B7" s="46" t="str">
        <f>IF(NOT(ISNUMBER(D7)), "Must be a Number", IF(D7&gt;0, IF(D7 &lt;= Posts!P3, "Valid", CONCATENATE("There are less than ", D7, " posts in this study")),  "Must be positive"))</f>
        <v>Valid</v>
      </c>
      <c r="C7" s="81" t="s">
        <v>77</v>
      </c>
      <c r="D7" s="61">
        <v>10.0</v>
      </c>
      <c r="E7" s="51"/>
      <c r="F7" s="51"/>
      <c r="G7" s="51"/>
      <c r="H7" s="64" t="s">
        <v>88</v>
      </c>
      <c r="I7" s="51"/>
      <c r="J7" s="51"/>
      <c r="K7" s="51"/>
      <c r="L7" s="51"/>
      <c r="M7" s="51"/>
      <c r="N7" s="57"/>
    </row>
    <row r="8" ht="82.5" customHeight="1">
      <c r="B8" s="46" t="str">
        <f>IF(D14="Yes", "Unused", IF(OR(EXACT(D8, "Yes"), EXACT(D8, "No")),"Valid",  "Should be Yes or No"))</f>
        <v>Valid</v>
      </c>
      <c r="C8" s="81" t="s">
        <v>94</v>
      </c>
      <c r="D8" s="50" t="s">
        <v>95</v>
      </c>
      <c r="E8" s="51"/>
      <c r="F8" s="51"/>
      <c r="G8" s="51"/>
      <c r="H8" s="54" t="s">
        <v>96</v>
      </c>
      <c r="I8" s="51"/>
      <c r="J8" s="51"/>
      <c r="K8" s="51"/>
      <c r="L8" s="51"/>
      <c r="M8" s="51"/>
      <c r="N8" s="57"/>
    </row>
    <row r="9" ht="82.5" customHeight="1">
      <c r="B9" s="46" t="str">
        <f>IF(AND(D14="Yes", EXACT(D9, "Required")), "Comments cannot be required in feed mode", IF(OR(EXACT(D9, "Required"), EXACT(D9, "Optional"), EXACT(D9, "Disabled")),"Valid",  "Should be Required, Optional, or Disabled"))</f>
        <v>Valid</v>
      </c>
      <c r="C9" s="81" t="s">
        <v>98</v>
      </c>
      <c r="D9" s="61" t="s">
        <v>99</v>
      </c>
      <c r="E9" s="51"/>
      <c r="F9" s="51"/>
      <c r="G9" s="51"/>
      <c r="H9" s="64" t="s">
        <v>100</v>
      </c>
      <c r="I9" s="51"/>
      <c r="J9" s="51"/>
      <c r="K9" s="51"/>
      <c r="L9" s="51"/>
      <c r="M9" s="51"/>
      <c r="N9" s="57"/>
    </row>
    <row r="10" ht="52.5" customHeight="1">
      <c r="B10" s="46" t="str">
        <f>IF(OR(EXACT(D10, "Yes"), EXACT(D10, "No")),"Valid",  "Should be Yes or No")</f>
        <v>Valid</v>
      </c>
      <c r="C10" s="81" t="s">
        <v>101</v>
      </c>
      <c r="D10" s="50" t="s">
        <v>102</v>
      </c>
      <c r="E10" s="51"/>
      <c r="F10" s="51"/>
      <c r="G10" s="51"/>
      <c r="H10" s="54" t="s">
        <v>103</v>
      </c>
      <c r="I10" s="51"/>
      <c r="J10" s="51"/>
      <c r="K10" s="51"/>
      <c r="L10" s="51"/>
      <c r="M10" s="51"/>
      <c r="N10" s="57"/>
    </row>
    <row r="12" ht="22.5" customHeight="1">
      <c r="B12" s="93" t="str">
        <f>IFERROR(__xludf.DUMMYFUNCTION("IF(IFERROR(QUERY(B14:B26, ""SELECT B WHERE B&lt;&gt;'Valid' AND B&lt;&gt;'Unused'""), ""Valid"")=""Valid"", ""Valid"", ""Errored"")"),"Valid")</f>
        <v>Valid</v>
      </c>
      <c r="C12" s="95" t="s">
        <v>104</v>
      </c>
      <c r="D12" s="18"/>
      <c r="E12" s="18"/>
      <c r="F12" s="18"/>
      <c r="G12" s="18"/>
      <c r="H12" s="18"/>
      <c r="I12" s="18"/>
      <c r="J12" s="18"/>
      <c r="K12" s="18"/>
      <c r="L12" s="18"/>
      <c r="M12" s="18"/>
      <c r="N12" s="18"/>
      <c r="O12" s="97"/>
      <c r="P12" s="97"/>
      <c r="Q12" s="97"/>
    </row>
    <row r="13" ht="22.5" customHeight="1">
      <c r="B13" s="29"/>
      <c r="C13" s="31"/>
      <c r="D13" s="31"/>
      <c r="E13" s="31"/>
      <c r="F13" s="31"/>
      <c r="G13" s="31"/>
      <c r="H13" s="31"/>
      <c r="I13" s="31"/>
      <c r="J13" s="31"/>
      <c r="K13" s="31"/>
      <c r="L13" s="31"/>
      <c r="M13" s="31"/>
      <c r="N13" s="31"/>
      <c r="O13" s="97"/>
      <c r="P13" s="97"/>
      <c r="Q13" s="97"/>
    </row>
    <row r="14" ht="52.5" customHeight="1">
      <c r="B14" s="99" t="str">
        <f t="shared" ref="B14:B23" si="2">IF(OR(EXACT(D14, "Yes"), EXACT(D14, "No")),"Valid",  "Should be Yes or No")</f>
        <v>Valid</v>
      </c>
      <c r="C14" s="100" t="s">
        <v>107</v>
      </c>
      <c r="D14" s="101" t="s">
        <v>102</v>
      </c>
      <c r="E14" s="51"/>
      <c r="F14" s="51"/>
      <c r="G14" s="51"/>
      <c r="H14" s="102" t="s">
        <v>108</v>
      </c>
      <c r="I14" s="51"/>
      <c r="J14" s="51"/>
      <c r="K14" s="51"/>
      <c r="L14" s="51"/>
      <c r="M14" s="51"/>
      <c r="N14" s="57"/>
    </row>
    <row r="15" ht="52.5" customHeight="1">
      <c r="B15" s="99" t="str">
        <f t="shared" si="2"/>
        <v>Valid</v>
      </c>
      <c r="C15" s="103" t="s">
        <v>109</v>
      </c>
      <c r="D15" s="104" t="s">
        <v>95</v>
      </c>
      <c r="E15" s="51"/>
      <c r="F15" s="51"/>
      <c r="G15" s="51"/>
      <c r="H15" s="105" t="s">
        <v>110</v>
      </c>
      <c r="I15" s="51"/>
      <c r="J15" s="51"/>
      <c r="K15" s="51"/>
      <c r="L15" s="51"/>
      <c r="M15" s="51"/>
      <c r="N15" s="57"/>
    </row>
    <row r="16" ht="52.5" customHeight="1">
      <c r="B16" s="99" t="str">
        <f t="shared" si="2"/>
        <v>Valid</v>
      </c>
      <c r="C16" s="103" t="s">
        <v>111</v>
      </c>
      <c r="D16" s="107" t="s">
        <v>95</v>
      </c>
      <c r="E16" s="51"/>
      <c r="F16" s="51"/>
      <c r="G16" s="51"/>
      <c r="H16" s="102" t="s">
        <v>112</v>
      </c>
      <c r="I16" s="51"/>
      <c r="J16" s="51"/>
      <c r="K16" s="51"/>
      <c r="L16" s="51"/>
      <c r="M16" s="51"/>
      <c r="N16" s="57"/>
    </row>
    <row r="17" ht="52.5" customHeight="1">
      <c r="B17" s="99" t="str">
        <f t="shared" si="2"/>
        <v>Valid</v>
      </c>
      <c r="C17" s="103" t="s">
        <v>114</v>
      </c>
      <c r="D17" s="104" t="s">
        <v>102</v>
      </c>
      <c r="E17" s="51"/>
      <c r="F17" s="51"/>
      <c r="G17" s="51"/>
      <c r="H17" s="105" t="s">
        <v>115</v>
      </c>
      <c r="I17" s="51"/>
      <c r="J17" s="51"/>
      <c r="K17" s="51"/>
      <c r="L17" s="51"/>
      <c r="M17" s="51"/>
      <c r="N17" s="57"/>
    </row>
    <row r="18" ht="52.5" customHeight="1">
      <c r="B18" s="99" t="str">
        <f t="shared" si="2"/>
        <v>Valid</v>
      </c>
      <c r="C18" s="103" t="s">
        <v>116</v>
      </c>
      <c r="D18" s="107" t="s">
        <v>95</v>
      </c>
      <c r="E18" s="51"/>
      <c r="F18" s="51"/>
      <c r="G18" s="51"/>
      <c r="H18" s="102" t="s">
        <v>117</v>
      </c>
      <c r="I18" s="51"/>
      <c r="J18" s="51"/>
      <c r="K18" s="51"/>
      <c r="L18" s="51"/>
      <c r="M18" s="51"/>
      <c r="N18" s="57"/>
    </row>
    <row r="19" ht="52.5" customHeight="1">
      <c r="B19" s="99" t="str">
        <f t="shared" si="2"/>
        <v>Valid</v>
      </c>
      <c r="C19" s="103" t="s">
        <v>119</v>
      </c>
      <c r="D19" s="104" t="s">
        <v>95</v>
      </c>
      <c r="E19" s="51"/>
      <c r="F19" s="51"/>
      <c r="G19" s="51"/>
      <c r="H19" s="105" t="s">
        <v>120</v>
      </c>
      <c r="I19" s="51"/>
      <c r="J19" s="51"/>
      <c r="K19" s="51"/>
      <c r="L19" s="51"/>
      <c r="M19" s="51"/>
      <c r="N19" s="57"/>
    </row>
    <row r="20" ht="52.5" customHeight="1">
      <c r="B20" s="99" t="str">
        <f t="shared" si="2"/>
        <v>Valid</v>
      </c>
      <c r="C20" s="103" t="s">
        <v>121</v>
      </c>
      <c r="D20" s="107" t="s">
        <v>95</v>
      </c>
      <c r="E20" s="51"/>
      <c r="F20" s="51"/>
      <c r="G20" s="51"/>
      <c r="H20" s="102" t="s">
        <v>122</v>
      </c>
      <c r="I20" s="51"/>
      <c r="J20" s="51"/>
      <c r="K20" s="51"/>
      <c r="L20" s="51"/>
      <c r="M20" s="51"/>
      <c r="N20" s="57"/>
    </row>
    <row r="21" ht="52.5" customHeight="1">
      <c r="B21" s="99" t="str">
        <f t="shared" si="2"/>
        <v>Valid</v>
      </c>
      <c r="C21" s="103" t="s">
        <v>124</v>
      </c>
      <c r="D21" s="104" t="s">
        <v>95</v>
      </c>
      <c r="E21" s="51"/>
      <c r="F21" s="51"/>
      <c r="G21" s="51"/>
      <c r="H21" s="105" t="s">
        <v>125</v>
      </c>
      <c r="I21" s="51"/>
      <c r="J21" s="51"/>
      <c r="K21" s="51"/>
      <c r="L21" s="51"/>
      <c r="M21" s="51"/>
      <c r="N21" s="57"/>
    </row>
    <row r="22" ht="52.5" customHeight="1">
      <c r="B22" s="99" t="str">
        <f t="shared" si="2"/>
        <v>Valid</v>
      </c>
      <c r="C22" s="103" t="s">
        <v>126</v>
      </c>
      <c r="D22" s="107" t="s">
        <v>95</v>
      </c>
      <c r="E22" s="51"/>
      <c r="F22" s="51"/>
      <c r="G22" s="51"/>
      <c r="H22" s="102" t="s">
        <v>127</v>
      </c>
      <c r="I22" s="51"/>
      <c r="J22" s="51"/>
      <c r="K22" s="51"/>
      <c r="L22" s="51"/>
      <c r="M22" s="51"/>
      <c r="N22" s="57"/>
    </row>
    <row r="23" ht="52.5" customHeight="1">
      <c r="B23" s="99" t="str">
        <f t="shared" si="2"/>
        <v>Valid</v>
      </c>
      <c r="C23" s="103" t="s">
        <v>129</v>
      </c>
      <c r="D23" s="104" t="s">
        <v>95</v>
      </c>
      <c r="E23" s="51"/>
      <c r="F23" s="51"/>
      <c r="G23" s="51"/>
      <c r="H23" s="105" t="s">
        <v>130</v>
      </c>
      <c r="I23" s="51"/>
      <c r="J23" s="51"/>
      <c r="K23" s="51"/>
      <c r="L23" s="51"/>
      <c r="M23" s="51"/>
      <c r="N23" s="57"/>
    </row>
    <row r="24" ht="52.5" customHeight="1">
      <c r="B24" s="117" t="str">
        <f>IF(OR(D14="Yes", D8="No"), "Unused", IF(OR(EXACT(D24, "Yes"), EXACT(D24, "No")),"Valid",  "Should be Yes or No"))</f>
        <v>Valid</v>
      </c>
      <c r="C24" s="118" t="s">
        <v>131</v>
      </c>
      <c r="D24" s="119" t="s">
        <v>95</v>
      </c>
      <c r="E24" s="51"/>
      <c r="F24" s="51"/>
      <c r="G24" s="51"/>
      <c r="H24" s="102" t="s">
        <v>132</v>
      </c>
      <c r="I24" s="51"/>
      <c r="J24" s="51"/>
      <c r="K24" s="51"/>
      <c r="L24" s="51"/>
      <c r="M24" s="51"/>
      <c r="N24" s="57"/>
    </row>
    <row r="25" ht="52.5" customHeight="1">
      <c r="B25" s="99" t="str">
        <f t="shared" ref="B25:B27" si="3">IF(OR(EXACT(D25, "Yes"), EXACT(D25, "No")),"Valid",  "Should be Yes or No")</f>
        <v>Valid</v>
      </c>
      <c r="C25" s="103" t="s">
        <v>133</v>
      </c>
      <c r="D25" s="104" t="s">
        <v>95</v>
      </c>
      <c r="E25" s="51"/>
      <c r="F25" s="51"/>
      <c r="G25" s="51"/>
      <c r="H25" s="105" t="s">
        <v>134</v>
      </c>
      <c r="I25" s="51"/>
      <c r="J25" s="51"/>
      <c r="K25" s="51"/>
      <c r="L25" s="51"/>
      <c r="M25" s="51"/>
      <c r="N25" s="57"/>
    </row>
    <row r="26" ht="52.5" customHeight="1">
      <c r="B26" s="99" t="str">
        <f t="shared" si="3"/>
        <v>Valid</v>
      </c>
      <c r="C26" s="103" t="s">
        <v>135</v>
      </c>
      <c r="D26" s="107" t="s">
        <v>95</v>
      </c>
      <c r="E26" s="51"/>
      <c r="F26" s="51"/>
      <c r="G26" s="51"/>
      <c r="H26" s="102" t="s">
        <v>136</v>
      </c>
      <c r="I26" s="51"/>
      <c r="J26" s="51"/>
      <c r="K26" s="51"/>
      <c r="L26" s="51"/>
      <c r="M26" s="51"/>
      <c r="N26" s="57"/>
    </row>
    <row r="27" ht="51.75" customHeight="1">
      <c r="B27" s="120" t="str">
        <f t="shared" si="3"/>
        <v>Valid</v>
      </c>
      <c r="C27" s="121" t="s">
        <v>137</v>
      </c>
      <c r="D27" s="122" t="s">
        <v>102</v>
      </c>
      <c r="E27" s="51"/>
      <c r="F27" s="51"/>
      <c r="G27" s="51"/>
      <c r="H27" s="123" t="s">
        <v>138</v>
      </c>
      <c r="I27" s="51"/>
      <c r="J27" s="51"/>
      <c r="K27" s="51"/>
      <c r="L27" s="51"/>
      <c r="M27" s="51"/>
      <c r="N27" s="51"/>
    </row>
    <row r="28" ht="22.5" customHeight="1">
      <c r="B28" s="93" t="str">
        <f>IFERROR(__xludf.DUMMYFUNCTION("IF(IFERROR(QUERY(B30:B35, ""SELECT B WHERE B&lt;&gt;'Valid' AND B&lt;&gt;'Unused'""), ""Valid"")=""Valid"", ""Valid"", ""Errored"")"),"Valid")</f>
        <v>Valid</v>
      </c>
      <c r="C28" s="95" t="s">
        <v>139</v>
      </c>
      <c r="D28" s="18"/>
      <c r="E28" s="18"/>
      <c r="F28" s="18"/>
      <c r="G28" s="18"/>
      <c r="H28" s="18"/>
      <c r="I28" s="18"/>
      <c r="J28" s="18"/>
      <c r="K28" s="18"/>
      <c r="L28" s="18"/>
      <c r="M28" s="18"/>
      <c r="N28" s="18"/>
      <c r="O28" s="97"/>
      <c r="P28" s="97"/>
      <c r="Q28" s="97"/>
    </row>
    <row r="29" ht="22.5" customHeight="1">
      <c r="B29" s="29"/>
      <c r="C29" s="31"/>
      <c r="D29" s="31"/>
      <c r="E29" s="31"/>
      <c r="F29" s="31"/>
      <c r="G29" s="31"/>
      <c r="H29" s="31"/>
      <c r="I29" s="31"/>
      <c r="J29" s="31"/>
      <c r="K29" s="31"/>
      <c r="L29" s="31"/>
      <c r="M29" s="31"/>
      <c r="N29" s="31"/>
      <c r="O29" s="97"/>
      <c r="P29" s="97"/>
      <c r="Q29" s="97"/>
    </row>
    <row r="30" ht="67.5" customHeight="1">
      <c r="B30" s="99" t="str">
        <f>IF(D9="Disabled", "Unused", IF(NOT(ISNUMBER(D30)), "Must be a Number", IF(D30&gt;0,"Valid",  "Must be positive")))</f>
        <v>Valid</v>
      </c>
      <c r="C30" s="103" t="s">
        <v>140</v>
      </c>
      <c r="D30" s="104">
        <v>1.0</v>
      </c>
      <c r="E30" s="51"/>
      <c r="F30" s="51"/>
      <c r="G30" s="51"/>
      <c r="H30" s="105" t="s">
        <v>141</v>
      </c>
      <c r="I30" s="51"/>
      <c r="J30" s="51"/>
      <c r="K30" s="51"/>
      <c r="L30" s="51"/>
      <c r="M30" s="51"/>
      <c r="N30" s="57"/>
    </row>
    <row r="31" ht="67.5" customHeight="1">
      <c r="B31" s="99" t="str">
        <f>IF(NOT(ISNUMBER(D31)), "Must be a Number", IF(D31&gt;=0,"Valid",  "Cannot be negative"))</f>
        <v>Valid</v>
      </c>
      <c r="C31" s="103" t="s">
        <v>142</v>
      </c>
      <c r="D31" s="107">
        <v>2.5</v>
      </c>
      <c r="E31" s="51"/>
      <c r="F31" s="51"/>
      <c r="G31" s="51"/>
      <c r="H31" s="102" t="s">
        <v>143</v>
      </c>
      <c r="I31" s="51"/>
      <c r="J31" s="51"/>
      <c r="K31" s="51"/>
      <c r="L31" s="51"/>
      <c r="M31" s="51"/>
      <c r="N31" s="57"/>
    </row>
    <row r="32" ht="67.5" customHeight="1">
      <c r="B32" s="117" t="str">
        <f>IF(D14="Yes", "Unused", IF(NOT(ISNUMBER(D32)), "Must be a Number", IF(D32&gt;=0,"Valid",  "Cannot be negative")))</f>
        <v>Valid</v>
      </c>
      <c r="C32" s="118" t="s">
        <v>144</v>
      </c>
      <c r="D32" s="124">
        <v>1.5</v>
      </c>
      <c r="E32" s="51"/>
      <c r="F32" s="51"/>
      <c r="G32" s="51"/>
      <c r="H32" s="105" t="s">
        <v>145</v>
      </c>
      <c r="I32" s="51"/>
      <c r="J32" s="51"/>
      <c r="K32" s="51"/>
      <c r="L32" s="51"/>
      <c r="M32" s="51"/>
      <c r="N32" s="57"/>
    </row>
    <row r="33" ht="67.5" customHeight="1">
      <c r="B33" s="99" t="str">
        <f>IF(OR(EXACT(D33, "Yes"), EXACT(D33, "No")),"Valid",  "Should be Yes or No")</f>
        <v>Valid</v>
      </c>
      <c r="C33" s="125" t="s">
        <v>146</v>
      </c>
      <c r="D33" s="107" t="s">
        <v>95</v>
      </c>
      <c r="E33" s="51"/>
      <c r="F33" s="51"/>
      <c r="G33" s="51"/>
      <c r="H33" s="102" t="s">
        <v>147</v>
      </c>
      <c r="I33" s="51"/>
      <c r="J33" s="51"/>
      <c r="K33" s="51"/>
      <c r="L33" s="51"/>
      <c r="M33" s="51"/>
      <c r="N33" s="57"/>
    </row>
    <row r="34" ht="67.5" customHeight="1">
      <c r="B34" s="99" t="str">
        <f>IF(D33="No", "Unused", IF(NOT(ISNUMBER(D34)), "Must be a Number", IF(D34&gt;0,"Valid",  "Must be positive")))</f>
        <v>Valid</v>
      </c>
      <c r="C34" s="103" t="s">
        <v>148</v>
      </c>
      <c r="D34" s="104">
        <v>4.0</v>
      </c>
      <c r="E34" s="51"/>
      <c r="F34" s="51"/>
      <c r="G34" s="51"/>
      <c r="H34" s="105" t="s">
        <v>149</v>
      </c>
      <c r="I34" s="51"/>
      <c r="J34" s="51"/>
      <c r="K34" s="51"/>
      <c r="L34" s="51"/>
      <c r="M34" s="51"/>
      <c r="N34" s="57"/>
    </row>
    <row r="35" ht="67.5" customHeight="1">
      <c r="B35" s="99" t="str">
        <f t="shared" ref="B35:B36" si="4">IF(OR(EXACT(D35, "Yes"), EXACT(D35, "No")),"Valid",  "Should be Yes or No")</f>
        <v>Valid</v>
      </c>
      <c r="C35" s="103" t="s">
        <v>150</v>
      </c>
      <c r="D35" s="107" t="s">
        <v>95</v>
      </c>
      <c r="E35" s="51"/>
      <c r="F35" s="51"/>
      <c r="G35" s="51"/>
      <c r="H35" s="102" t="s">
        <v>151</v>
      </c>
      <c r="I35" s="51"/>
      <c r="J35" s="51"/>
      <c r="K35" s="51"/>
      <c r="L35" s="51"/>
      <c r="M35" s="51"/>
      <c r="N35" s="57"/>
    </row>
    <row r="36" ht="63.75" customHeight="1">
      <c r="B36" s="120" t="str">
        <f t="shared" si="4"/>
        <v>Valid</v>
      </c>
      <c r="C36" s="121" t="s">
        <v>152</v>
      </c>
      <c r="D36" s="122" t="s">
        <v>95</v>
      </c>
      <c r="E36" s="51"/>
      <c r="F36" s="51"/>
      <c r="G36" s="51"/>
      <c r="H36" s="123" t="s">
        <v>153</v>
      </c>
      <c r="I36" s="51"/>
      <c r="J36" s="51"/>
      <c r="K36" s="51"/>
      <c r="L36" s="51"/>
      <c r="M36" s="51"/>
      <c r="N36" s="51"/>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64">
    <mergeCell ref="D21:G21"/>
    <mergeCell ref="D22:G22"/>
    <mergeCell ref="D23:G23"/>
    <mergeCell ref="D24:G24"/>
    <mergeCell ref="D25:G25"/>
    <mergeCell ref="D26:G26"/>
    <mergeCell ref="B28:B29"/>
    <mergeCell ref="H22:N22"/>
    <mergeCell ref="H23:N23"/>
    <mergeCell ref="H24:N24"/>
    <mergeCell ref="H25:N25"/>
    <mergeCell ref="H26:N26"/>
    <mergeCell ref="H27:N27"/>
    <mergeCell ref="C28:N29"/>
    <mergeCell ref="B2:B3"/>
    <mergeCell ref="C2:N3"/>
    <mergeCell ref="P2:S2"/>
    <mergeCell ref="P3:S4"/>
    <mergeCell ref="D4:G4"/>
    <mergeCell ref="H4:N4"/>
    <mergeCell ref="H5:N5"/>
    <mergeCell ref="D5:G5"/>
    <mergeCell ref="D6:G6"/>
    <mergeCell ref="H6:N6"/>
    <mergeCell ref="D7:G7"/>
    <mergeCell ref="H7:N7"/>
    <mergeCell ref="D8:G8"/>
    <mergeCell ref="H8:N8"/>
    <mergeCell ref="D9:G9"/>
    <mergeCell ref="H9:N9"/>
    <mergeCell ref="D10:G10"/>
    <mergeCell ref="H10:N10"/>
    <mergeCell ref="B12:B13"/>
    <mergeCell ref="C12:N13"/>
    <mergeCell ref="H14:N14"/>
    <mergeCell ref="D14:G14"/>
    <mergeCell ref="D15:G15"/>
    <mergeCell ref="D16:G16"/>
    <mergeCell ref="D17:G17"/>
    <mergeCell ref="D18:G18"/>
    <mergeCell ref="D19:G19"/>
    <mergeCell ref="D20:G20"/>
    <mergeCell ref="H15:N15"/>
    <mergeCell ref="H16:N16"/>
    <mergeCell ref="H17:N17"/>
    <mergeCell ref="H18:N18"/>
    <mergeCell ref="H19:N19"/>
    <mergeCell ref="H20:N20"/>
    <mergeCell ref="H21:N21"/>
    <mergeCell ref="D27:G27"/>
    <mergeCell ref="D30:G30"/>
    <mergeCell ref="D31:G31"/>
    <mergeCell ref="D32:G32"/>
    <mergeCell ref="D33:G33"/>
    <mergeCell ref="D34:G34"/>
    <mergeCell ref="D35:G35"/>
    <mergeCell ref="D36:G36"/>
    <mergeCell ref="H30:N30"/>
    <mergeCell ref="H31:N31"/>
    <mergeCell ref="H32:N32"/>
    <mergeCell ref="H33:N33"/>
    <mergeCell ref="H34:N34"/>
    <mergeCell ref="H35:N35"/>
    <mergeCell ref="H36:N36"/>
  </mergeCells>
  <conditionalFormatting sqref="B4:B10 B12:B26 B28:B35">
    <cfRule type="containsText" dxfId="0" priority="1" operator="containsText" text="Valid">
      <formula>NOT(ISERROR(SEARCH(("Valid"),(B4))))</formula>
    </cfRule>
  </conditionalFormatting>
  <conditionalFormatting sqref="B4:B10 B12:B26 B28:B35">
    <cfRule type="cellIs" dxfId="5" priority="2" operator="equal">
      <formula>"Unused"</formula>
    </cfRule>
  </conditionalFormatting>
  <conditionalFormatting sqref="B4:B10 B12:B26 B28:B35">
    <cfRule type="expression" dxfId="1" priority="3">
      <formula>NOT(OR(B4="Valid", B4="Unused"))</formula>
    </cfRule>
  </conditionalFormatting>
  <conditionalFormatting sqref="C34">
    <cfRule type="expression" dxfId="6" priority="4">
      <formula>D33="No"</formula>
    </cfRule>
  </conditionalFormatting>
  <conditionalFormatting sqref="D34:G34">
    <cfRule type="expression" dxfId="8" priority="5">
      <formula>D33="No"</formula>
    </cfRule>
  </conditionalFormatting>
  <conditionalFormatting sqref="C30">
    <cfRule type="expression" dxfId="6" priority="6">
      <formula>D10="Disabled"</formula>
    </cfRule>
  </conditionalFormatting>
  <conditionalFormatting sqref="D30:G30">
    <cfRule type="expression" dxfId="8" priority="7">
      <formula>D10="Disabled"</formula>
    </cfRule>
  </conditionalFormatting>
  <conditionalFormatting sqref="B2:B3 B12">
    <cfRule type="cellIs" dxfId="0" priority="8" operator="equal">
      <formula>"Valid"</formula>
    </cfRule>
  </conditionalFormatting>
  <conditionalFormatting sqref="B2:B3 B12">
    <cfRule type="cellIs" dxfId="11" priority="9" operator="equal">
      <formula>"Errored"</formula>
    </cfRule>
  </conditionalFormatting>
  <conditionalFormatting sqref="B2:B3 B12">
    <cfRule type="expression" dxfId="5" priority="10">
      <formula>NOT(OR(B2="Valid", B2="Errored"))</formula>
    </cfRule>
  </conditionalFormatting>
  <conditionalFormatting sqref="P3:R5">
    <cfRule type="notContainsBlanks" dxfId="5" priority="11">
      <formula>LEN(TRIM(P3))&gt;0</formula>
    </cfRule>
  </conditionalFormatting>
  <conditionalFormatting sqref="P2:R2">
    <cfRule type="notContainsBlanks" dxfId="13" priority="12">
      <formula>LEN(TRIM(P2))&gt;0</formula>
    </cfRule>
  </conditionalFormatting>
  <conditionalFormatting sqref="C32">
    <cfRule type="expression" dxfId="6" priority="13">
      <formula>D14="Yes"</formula>
    </cfRule>
  </conditionalFormatting>
  <conditionalFormatting sqref="D32:G32">
    <cfRule type="expression" dxfId="8" priority="14">
      <formula>D14="Yes"</formula>
    </cfRule>
  </conditionalFormatting>
  <conditionalFormatting sqref="C8">
    <cfRule type="expression" dxfId="6" priority="15">
      <formula>D14="Yes"</formula>
    </cfRule>
  </conditionalFormatting>
  <conditionalFormatting sqref="D8:G8">
    <cfRule type="expression" dxfId="8" priority="16">
      <formula>D14="Yes"</formula>
    </cfRule>
  </conditionalFormatting>
  <conditionalFormatting sqref="C24">
    <cfRule type="expression" dxfId="6" priority="17">
      <formula>OR(D14="Yes", D8="No")</formula>
    </cfRule>
  </conditionalFormatting>
  <conditionalFormatting sqref="D24:G24">
    <cfRule type="expression" dxfId="14" priority="18">
      <formula>OR(D14="Yes", D8="No")</formula>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9.71"/>
    <col customWidth="1" min="12" max="12" width="20.14"/>
  </cols>
  <sheetData>
    <row r="1" ht="18.75" customHeight="1"/>
    <row r="2" ht="37.5" customHeight="1">
      <c r="B2" s="6" t="str">
        <f>IF(B4="", "Not used", IF(AND(ISNUMBER(D3), D3&gt;=0), "Valid", "Invalid Continue Delay"))</f>
        <v>Valid</v>
      </c>
      <c r="C2" s="8" t="s">
        <v>3</v>
      </c>
    </row>
    <row r="3" ht="45.0" customHeight="1">
      <c r="B3" s="10" t="s">
        <v>5</v>
      </c>
      <c r="D3" s="11">
        <v>1.0</v>
      </c>
      <c r="E3" s="12" t="s">
        <v>6</v>
      </c>
    </row>
    <row r="4" ht="18.75" customHeight="1">
      <c r="B4" s="16" t="s">
        <v>8</v>
      </c>
    </row>
    <row r="5" ht="18.75" customHeight="1"/>
    <row r="6" ht="18.75" customHeight="1"/>
    <row r="7" ht="18.75" customHeight="1"/>
    <row r="8" ht="18.75" customHeight="1"/>
    <row r="9" ht="18.75" customHeight="1"/>
    <row r="10" ht="18.75" customHeight="1"/>
    <row r="11" ht="18.75" customHeight="1"/>
    <row r="12" ht="18.75" customHeight="1"/>
    <row r="13" ht="18.75" customHeight="1"/>
    <row r="14" ht="18.75" customHeight="1">
      <c r="B14" s="21" t="s">
        <v>11</v>
      </c>
    </row>
    <row r="15" ht="18.75" customHeight="1"/>
    <row r="16" ht="18.75" customHeight="1"/>
    <row r="17" ht="37.5" customHeight="1">
      <c r="A17" s="23"/>
      <c r="B17" s="32" t="str">
        <f>IF(B19="", "Not used", IF(AND(ISNUMBER(D18), D18&gt;=0), "Valid", "Invalid Continue Delay"))</f>
        <v>Valid</v>
      </c>
      <c r="C17" s="36" t="s">
        <v>21</v>
      </c>
      <c r="K17" s="38" t="s">
        <v>24</v>
      </c>
    </row>
    <row r="18" ht="45.0" customHeight="1">
      <c r="A18" s="23"/>
      <c r="B18" s="39" t="s">
        <v>5</v>
      </c>
      <c r="D18" s="41">
        <v>1.0</v>
      </c>
      <c r="E18" s="43" t="s">
        <v>6</v>
      </c>
      <c r="K18" s="45" t="s">
        <v>35</v>
      </c>
    </row>
    <row r="19" ht="45.0" customHeight="1">
      <c r="A19" s="23"/>
      <c r="B19" s="49" t="s">
        <v>39</v>
      </c>
      <c r="K19" s="52" t="s">
        <v>42</v>
      </c>
      <c r="M19" s="53" t="s">
        <v>44</v>
      </c>
    </row>
    <row r="20" ht="45.0" customHeight="1">
      <c r="A20" s="23"/>
      <c r="K20" s="55" t="s">
        <v>45</v>
      </c>
      <c r="M20" s="55" t="s">
        <v>46</v>
      </c>
    </row>
    <row r="21" ht="45.0" customHeight="1">
      <c r="A21" s="23"/>
      <c r="K21" s="58" t="s">
        <v>47</v>
      </c>
      <c r="M21" s="58" t="s">
        <v>49</v>
      </c>
    </row>
    <row r="22" ht="45.0" customHeight="1">
      <c r="A22" s="23"/>
      <c r="K22" s="55" t="s">
        <v>51</v>
      </c>
      <c r="M22" s="55" t="s">
        <v>52</v>
      </c>
    </row>
    <row r="23" ht="45.0" customHeight="1">
      <c r="A23" s="23"/>
      <c r="K23" s="58" t="s">
        <v>54</v>
      </c>
      <c r="M23" s="58" t="s">
        <v>55</v>
      </c>
    </row>
    <row r="24" ht="45.0" customHeight="1">
      <c r="A24" s="23"/>
      <c r="K24" s="55" t="s">
        <v>56</v>
      </c>
      <c r="M24" s="55" t="s">
        <v>57</v>
      </c>
    </row>
    <row r="25" ht="45.0" customHeight="1">
      <c r="A25" s="23"/>
      <c r="K25" s="58" t="s">
        <v>59</v>
      </c>
      <c r="M25" s="58" t="s">
        <v>60</v>
      </c>
    </row>
    <row r="26" ht="45.0" customHeight="1">
      <c r="A26" s="23"/>
      <c r="K26" s="55" t="s">
        <v>64</v>
      </c>
      <c r="M26" s="55" t="s">
        <v>65</v>
      </c>
    </row>
    <row r="27" ht="45.0" customHeight="1">
      <c r="A27" s="23"/>
      <c r="K27" s="58" t="s">
        <v>66</v>
      </c>
      <c r="M27" s="58" t="s">
        <v>68</v>
      </c>
    </row>
    <row r="28" ht="45.0" customHeight="1">
      <c r="A28" s="23"/>
    </row>
    <row r="29" ht="18.75" customHeight="1">
      <c r="A29" s="23"/>
      <c r="B29" s="43" t="s">
        <v>69</v>
      </c>
    </row>
    <row r="30" ht="18.75" customHeight="1">
      <c r="A30" s="23"/>
    </row>
    <row r="31" ht="18.75" customHeight="1"/>
    <row r="32" ht="37.5" customHeight="1">
      <c r="B32" s="6" t="str">
        <f>IF(B34="", "Not used", IF(AND(ISNUMBER(D33), D33&gt;=0), "Valid", "Invalid Continue Delay"))</f>
        <v>Valid</v>
      </c>
      <c r="C32" s="8" t="s">
        <v>72</v>
      </c>
    </row>
    <row r="33" ht="45.0" customHeight="1">
      <c r="B33" s="10" t="s">
        <v>5</v>
      </c>
      <c r="D33" s="11">
        <v>2.0</v>
      </c>
      <c r="E33" s="78" t="s">
        <v>6</v>
      </c>
    </row>
    <row r="34" ht="18.75" customHeight="1">
      <c r="B34" s="16" t="s">
        <v>75</v>
      </c>
    </row>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c r="B44" s="21" t="s">
        <v>78</v>
      </c>
    </row>
    <row r="45" ht="18.75" customHeight="1"/>
    <row r="46" ht="18.75" customHeight="1"/>
    <row r="47" ht="37.5" customHeight="1">
      <c r="B47" s="6" t="str">
        <f>IF(B48="", "Missing", "Valid")</f>
        <v>Valid</v>
      </c>
      <c r="C47" s="8" t="s">
        <v>81</v>
      </c>
      <c r="K47" s="85" t="s">
        <v>82</v>
      </c>
    </row>
    <row r="48" ht="45.0" customHeight="1">
      <c r="B48" s="16" t="s">
        <v>84</v>
      </c>
      <c r="K48" s="45" t="s">
        <v>85</v>
      </c>
    </row>
    <row r="49" ht="37.5" customHeight="1">
      <c r="K49" s="52" t="s">
        <v>42</v>
      </c>
      <c r="M49" s="53" t="s">
        <v>44</v>
      </c>
    </row>
    <row r="50" ht="37.5" customHeight="1">
      <c r="K50" s="55" t="s">
        <v>87</v>
      </c>
      <c r="M50" s="55" t="s">
        <v>89</v>
      </c>
    </row>
    <row r="51" ht="52.5" customHeight="1">
      <c r="K51" s="55" t="s">
        <v>90</v>
      </c>
      <c r="M51" s="55" t="s">
        <v>91</v>
      </c>
    </row>
    <row r="52" ht="18.75" customHeight="1"/>
    <row r="53" ht="18.75" customHeight="1"/>
    <row r="54" ht="18.75" customHeight="1"/>
    <row r="55" ht="18.75" customHeight="1"/>
    <row r="56" ht="18.75" customHeight="1"/>
    <row r="57" ht="18.75" customHeight="1"/>
    <row r="58" ht="18.75" customHeight="1">
      <c r="B58" s="12" t="s">
        <v>93</v>
      </c>
    </row>
    <row r="59" ht="18.75" customHeight="1"/>
    <row r="60">
      <c r="B60" s="89"/>
      <c r="C60" s="89"/>
      <c r="D60" s="89"/>
      <c r="E60" s="89"/>
      <c r="F60" s="89"/>
      <c r="G60" s="89"/>
      <c r="H60" s="89"/>
      <c r="I60" s="89"/>
    </row>
    <row r="61">
      <c r="B61" s="89"/>
      <c r="C61" s="89"/>
      <c r="D61" s="89"/>
      <c r="E61" s="89"/>
      <c r="F61" s="89"/>
      <c r="G61" s="89"/>
      <c r="H61" s="89"/>
      <c r="I61" s="89"/>
    </row>
    <row r="62">
      <c r="B62" s="89"/>
      <c r="C62" s="89"/>
      <c r="D62" s="89"/>
      <c r="E62" s="89"/>
      <c r="F62" s="89"/>
      <c r="G62" s="89"/>
      <c r="H62" s="89"/>
      <c r="I62" s="89"/>
    </row>
    <row r="63">
      <c r="B63" s="89"/>
      <c r="C63" s="89"/>
      <c r="D63" s="89"/>
      <c r="E63" s="89"/>
      <c r="F63" s="89"/>
      <c r="G63" s="89"/>
      <c r="H63" s="89"/>
      <c r="I63" s="89"/>
    </row>
    <row r="64">
      <c r="B64" s="89"/>
      <c r="C64" s="89"/>
      <c r="D64" s="89"/>
      <c r="E64" s="89"/>
      <c r="F64" s="89"/>
      <c r="G64" s="89"/>
      <c r="H64" s="89"/>
      <c r="I64" s="89"/>
    </row>
    <row r="65">
      <c r="B65" s="89"/>
      <c r="C65" s="89"/>
      <c r="D65" s="89"/>
      <c r="E65" s="89"/>
      <c r="F65" s="89"/>
      <c r="G65" s="89"/>
      <c r="H65" s="89"/>
      <c r="I65" s="89"/>
    </row>
    <row r="66">
      <c r="B66" s="89"/>
      <c r="C66" s="89"/>
      <c r="D66" s="89"/>
      <c r="E66" s="89"/>
      <c r="F66" s="89"/>
      <c r="G66" s="89"/>
      <c r="H66" s="89"/>
      <c r="I66" s="89"/>
    </row>
    <row r="67">
      <c r="B67" s="89"/>
      <c r="C67" s="89"/>
      <c r="D67" s="89"/>
      <c r="E67" s="89"/>
      <c r="F67" s="89"/>
      <c r="G67" s="89"/>
      <c r="H67" s="89"/>
      <c r="I67" s="89"/>
    </row>
    <row r="68">
      <c r="B68" s="89"/>
      <c r="C68" s="89"/>
      <c r="D68" s="89"/>
      <c r="E68" s="89"/>
      <c r="F68" s="89"/>
      <c r="G68" s="89"/>
      <c r="H68" s="89"/>
      <c r="I68" s="89"/>
    </row>
    <row r="69">
      <c r="B69" s="89"/>
      <c r="C69" s="89"/>
      <c r="D69" s="89"/>
      <c r="E69" s="89"/>
      <c r="F69" s="89"/>
      <c r="G69" s="89"/>
      <c r="H69" s="89"/>
      <c r="I69" s="89"/>
    </row>
  </sheetData>
  <mergeCells count="46">
    <mergeCell ref="M22:P22"/>
    <mergeCell ref="K23:L23"/>
    <mergeCell ref="M23:P23"/>
    <mergeCell ref="B18:C18"/>
    <mergeCell ref="E18:I18"/>
    <mergeCell ref="K18:P18"/>
    <mergeCell ref="B19:I28"/>
    <mergeCell ref="M19:P19"/>
    <mergeCell ref="M20:P20"/>
    <mergeCell ref="M21:P21"/>
    <mergeCell ref="C47:I47"/>
    <mergeCell ref="B48:I57"/>
    <mergeCell ref="B58:I59"/>
    <mergeCell ref="K48:P48"/>
    <mergeCell ref="K49:L49"/>
    <mergeCell ref="M49:P49"/>
    <mergeCell ref="K50:L50"/>
    <mergeCell ref="M50:P50"/>
    <mergeCell ref="K51:L51"/>
    <mergeCell ref="M51:P51"/>
    <mergeCell ref="B29:I30"/>
    <mergeCell ref="C32:I32"/>
    <mergeCell ref="B33:C33"/>
    <mergeCell ref="E33:I33"/>
    <mergeCell ref="B34:I43"/>
    <mergeCell ref="B44:I45"/>
    <mergeCell ref="K47:P47"/>
    <mergeCell ref="C2:I2"/>
    <mergeCell ref="B3:C3"/>
    <mergeCell ref="E3:I3"/>
    <mergeCell ref="B4:I13"/>
    <mergeCell ref="B14:I15"/>
    <mergeCell ref="C17:I17"/>
    <mergeCell ref="K17:P17"/>
    <mergeCell ref="K20:L20"/>
    <mergeCell ref="K21:L21"/>
    <mergeCell ref="K19:L19"/>
    <mergeCell ref="K22:L22"/>
    <mergeCell ref="K24:L24"/>
    <mergeCell ref="M24:P24"/>
    <mergeCell ref="K25:L25"/>
    <mergeCell ref="M25:P25"/>
    <mergeCell ref="K26:L26"/>
    <mergeCell ref="M26:P26"/>
    <mergeCell ref="K27:L27"/>
    <mergeCell ref="M27:P27"/>
  </mergeCells>
  <conditionalFormatting sqref="B2 B32 B47">
    <cfRule type="cellIs" dxfId="0" priority="1" operator="equal">
      <formula>"Valid"</formula>
    </cfRule>
  </conditionalFormatting>
  <conditionalFormatting sqref="B2 B32 B47">
    <cfRule type="expression" dxfId="1" priority="2">
      <formula>NOT(OR(B2="Valid", B2="Not used"))</formula>
    </cfRule>
  </conditionalFormatting>
  <conditionalFormatting sqref="B2 B32 B47">
    <cfRule type="cellIs" dxfId="2" priority="3" operator="equal">
      <formula>"Not used"</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5.14"/>
    <col customWidth="1" min="3" max="3" width="13.86"/>
    <col customWidth="1" min="4" max="5" width="17.29"/>
    <col customWidth="1" min="6" max="7" width="18.71"/>
    <col customWidth="1" min="8" max="8" width="20.14"/>
    <col customWidth="1" min="9" max="9" width="18.71"/>
    <col customWidth="1" min="10" max="10" width="16.14"/>
    <col customWidth="1" min="11" max="11" width="35.0"/>
    <col customWidth="1" min="12" max="20" width="8.71"/>
    <col customWidth="1" min="21" max="21" width="7.0"/>
    <col customWidth="1" min="22" max="22" width="10.57"/>
    <col customWidth="1" min="23" max="23" width="8.71"/>
    <col customWidth="1" min="24" max="24" width="10.86"/>
    <col customWidth="1" min="25" max="34" width="8.71"/>
  </cols>
  <sheetData>
    <row r="2" ht="33.75" customHeight="1">
      <c r="B2" s="128" t="s">
        <v>154</v>
      </c>
      <c r="D2" s="130" t="s">
        <v>156</v>
      </c>
      <c r="H2" s="131"/>
      <c r="I2" s="133" t="s">
        <v>158</v>
      </c>
      <c r="J2" s="129" t="s">
        <v>159</v>
      </c>
      <c r="K2" s="134" t="s">
        <v>160</v>
      </c>
      <c r="L2" s="136"/>
      <c r="M2" s="138" t="s">
        <v>113</v>
      </c>
      <c r="Q2" s="140"/>
      <c r="R2" s="140"/>
      <c r="S2" s="142" t="s">
        <v>164</v>
      </c>
      <c r="T2" s="4"/>
      <c r="U2" s="147" t="str">
        <f t="shared" ref="U2:V2" si="1">U3</f>
        <v>Bird Person</v>
      </c>
      <c r="V2" s="150" t="str">
        <f t="shared" si="1"/>
        <v/>
      </c>
      <c r="W2" s="150" t="str">
        <f t="shared" ref="W2:X2" si="2">IF(ISBLANK(W3), C16, W3)</f>
        <v>Unlimited</v>
      </c>
      <c r="X2" s="150">
        <f t="shared" si="2"/>
        <v>0</v>
      </c>
      <c r="Y2" s="150">
        <f>IF(ISBLANK(X3), E16, 0)</f>
        <v>500</v>
      </c>
      <c r="Z2" s="150">
        <f>IF(ISBLANK(X3), F16, 0)</f>
        <v>0</v>
      </c>
      <c r="AA2" s="150">
        <f>IF(ISBLANK(Y3), G16, Y3)</f>
        <v>50</v>
      </c>
      <c r="AB2" s="150">
        <f>IF(ISBLANK(Y3), H16, 0)</f>
        <v>20</v>
      </c>
      <c r="AC2" s="150">
        <f>IF(ISBLANK(AA3), I16, 0)</f>
        <v>0</v>
      </c>
    </row>
    <row r="3" ht="26.25" customHeight="1">
      <c r="B3" s="167" t="s">
        <v>174</v>
      </c>
      <c r="D3" s="169" t="s">
        <v>175</v>
      </c>
      <c r="H3" s="171"/>
      <c r="I3" s="173" t="s">
        <v>40</v>
      </c>
      <c r="J3" s="173" t="s">
        <v>179</v>
      </c>
      <c r="K3" s="173" t="s">
        <v>180</v>
      </c>
      <c r="L3" s="175"/>
      <c r="M3" s="148" t="s">
        <v>113</v>
      </c>
      <c r="O3" s="112">
        <f>IFERROR(__xludf.DUMMYFUNCTION("IFERROR(QUERY(B19:B1006, ""SELECT COUNT(B) WHERE B&lt;&gt;'Unused' LABEL COUNT(B) ''""), 0)"),5.0)</f>
        <v>5</v>
      </c>
      <c r="Q3" s="178"/>
      <c r="R3" s="178"/>
      <c r="S3" s="25"/>
      <c r="T3" s="26"/>
      <c r="U3" s="147" t="str">
        <f>IFERROR(__xludf.DUMMYFUNCTION("FILTER(D19:J1002, C19:C1002=$J$2)"),"Bird Person")</f>
        <v>Bird Person</v>
      </c>
      <c r="V3" s="150" t="str">
        <f>IFERROR(__xludf.DUMMYFUNCTION("""COMPUTED_VALUE"""),"")</f>
        <v/>
      </c>
      <c r="W3" s="150"/>
      <c r="X3" s="150"/>
      <c r="Y3" s="150"/>
      <c r="Z3" s="183">
        <f>IFERROR(__xludf.DUMMYFUNCTION("""COMPUTED_VALUE"""),0.5)</f>
        <v>0.5</v>
      </c>
      <c r="AA3" s="150"/>
    </row>
    <row r="4" ht="26.25" customHeight="1">
      <c r="B4" s="184" t="s">
        <v>40</v>
      </c>
      <c r="D4" s="185" t="s">
        <v>184</v>
      </c>
      <c r="H4" s="171"/>
      <c r="I4" s="186" t="str">
        <f t="shared" ref="I4:K4" si="3">U2</f>
        <v>Bird Person</v>
      </c>
      <c r="J4" s="188" t="str">
        <f t="shared" si="3"/>
        <v/>
      </c>
      <c r="K4" s="188" t="str">
        <f t="shared" si="3"/>
        <v>Unlimited</v>
      </c>
      <c r="L4" s="175"/>
      <c r="M4" s="175"/>
      <c r="N4" s="175"/>
      <c r="O4" s="175"/>
      <c r="S4" s="189" t="s">
        <v>185</v>
      </c>
      <c r="T4" s="4"/>
      <c r="U4" s="191"/>
      <c r="V4" s="191">
        <v>0.0</v>
      </c>
      <c r="W4" s="191">
        <v>0.0</v>
      </c>
      <c r="X4" s="191">
        <v>0.0</v>
      </c>
      <c r="Y4" s="195">
        <f t="shared" ref="Y4:Y57" si="4">IF($AB$2=0, IF(ABS(X4-$AA$2)&lt;=$X$5/2, 1, 0), SKEWNORMDIST(X4, $AA$2, $AB$2, $AC$2))</f>
        <v>0.01752830049</v>
      </c>
      <c r="Z4" s="195"/>
      <c r="AA4" s="198" t="str">
        <f>('Source &amp; Post Selection'!E2)</f>
        <v>Credibility</v>
      </c>
      <c r="AC4" s="199" t="s">
        <v>189</v>
      </c>
    </row>
    <row r="5" ht="52.5" customHeight="1">
      <c r="B5" s="201" t="s">
        <v>179</v>
      </c>
      <c r="D5" s="169" t="s">
        <v>190</v>
      </c>
      <c r="H5" s="202"/>
      <c r="I5" s="203" t="s">
        <v>191</v>
      </c>
      <c r="K5" s="203" t="s">
        <v>192</v>
      </c>
      <c r="M5" s="180"/>
      <c r="N5" s="180"/>
      <c r="O5" s="180"/>
      <c r="S5" s="25"/>
      <c r="T5" s="26"/>
      <c r="U5" s="191">
        <v>0.0</v>
      </c>
      <c r="V5" s="191">
        <f>V6</f>
        <v>0</v>
      </c>
      <c r="W5" s="191">
        <v>0.0</v>
      </c>
      <c r="X5" s="191">
        <v>2.0</v>
      </c>
      <c r="Y5" s="195">
        <f t="shared" si="4"/>
        <v>0.02239453029</v>
      </c>
      <c r="Z5" s="195"/>
      <c r="AA5" s="206"/>
      <c r="AC5" s="208">
        <v>5.0</v>
      </c>
    </row>
    <row r="6" ht="56.25" customHeight="1">
      <c r="B6" s="209" t="s">
        <v>180</v>
      </c>
      <c r="D6" s="211" t="s">
        <v>195</v>
      </c>
      <c r="H6" s="171"/>
      <c r="I6" s="213" t="str">
        <f>IF(Y2=0, CONCAT("Exactly ", X2), CONCAT("Normal, Mean ", CONCAT(X2, CONCAT(", Std. Dev. ", CONCAT(Y2, IF(Z2=0, "", CONCAT(", Skew Shape ", Z2)))))))</f>
        <v>Normal, Mean 0, Std. Dev. 500</v>
      </c>
      <c r="K6" s="216" t="str">
        <f>IF(AB2=0, CONCAT("Exactly ",AA2), CONCAT("Normal, Mean ", CONCAT(AA2, CONCAT(", Std. Dev. ", CONCAT(AB2, IF(AC2=0, "", CONCAT(", Skew Shape ", AC2)))))))</f>
        <v>Normal, Mean 50, Std. Dev. 20</v>
      </c>
      <c r="M6" s="136"/>
      <c r="N6" s="136"/>
      <c r="O6" s="136"/>
      <c r="U6" s="217">
        <v>0.0</v>
      </c>
      <c r="V6" s="195">
        <f>MAX(0,$X$2+$Y$2*$AC$5*(U5-1))</f>
        <v>0</v>
      </c>
      <c r="W6" s="195">
        <f t="shared" ref="W6:W56" si="5">IF($Y$2=0, 1, SKEWNORMDIST(V6, $X$2, $Y$2, $Z$2))</f>
        <v>0.3989422804</v>
      </c>
      <c r="X6" s="191">
        <v>4.0</v>
      </c>
      <c r="Y6" s="195">
        <f t="shared" si="4"/>
        <v>0.02832703774</v>
      </c>
      <c r="Z6" s="195"/>
      <c r="AA6" s="206"/>
    </row>
    <row r="7" ht="26.25" customHeight="1">
      <c r="B7" s="220" t="s">
        <v>200</v>
      </c>
      <c r="D7" s="169" t="s">
        <v>201</v>
      </c>
      <c r="H7" s="171"/>
      <c r="I7" s="222"/>
      <c r="J7" s="223"/>
      <c r="K7" s="223"/>
      <c r="M7" s="175"/>
      <c r="N7" s="175"/>
      <c r="O7" s="175"/>
      <c r="U7" s="217">
        <v>0.04</v>
      </c>
      <c r="V7" s="195">
        <f t="shared" ref="V7:V55" si="6">$V$6+U7*($V$56-$V$6)/2</f>
        <v>48</v>
      </c>
      <c r="W7" s="195">
        <f t="shared" si="5"/>
        <v>0.3971081834</v>
      </c>
      <c r="X7" s="191">
        <v>6.0</v>
      </c>
      <c r="Y7" s="195">
        <f t="shared" si="4"/>
        <v>0.03547459285</v>
      </c>
      <c r="Z7" s="195"/>
      <c r="AA7" s="206"/>
    </row>
    <row r="8" ht="26.25" customHeight="1">
      <c r="B8" s="226" t="s">
        <v>206</v>
      </c>
      <c r="D8" s="185" t="s">
        <v>207</v>
      </c>
      <c r="H8" s="171"/>
      <c r="I8" s="222"/>
      <c r="J8" s="223"/>
      <c r="K8" s="223"/>
      <c r="M8" s="175"/>
      <c r="N8" s="175"/>
      <c r="O8" s="175"/>
      <c r="U8" s="217">
        <v>0.08</v>
      </c>
      <c r="V8" s="195">
        <f t="shared" si="6"/>
        <v>96</v>
      </c>
      <c r="W8" s="195">
        <f t="shared" si="5"/>
        <v>0.3916563299</v>
      </c>
      <c r="X8" s="191">
        <v>8.0</v>
      </c>
      <c r="Y8" s="195">
        <f t="shared" si="4"/>
        <v>0.04398359598</v>
      </c>
      <c r="Z8" s="195"/>
      <c r="AA8" s="206"/>
    </row>
    <row r="9" ht="41.25" customHeight="1">
      <c r="B9" s="227" t="s">
        <v>193</v>
      </c>
      <c r="D9" s="228" t="s">
        <v>208</v>
      </c>
      <c r="H9" s="171"/>
      <c r="I9" s="229"/>
      <c r="J9" s="229"/>
      <c r="K9" s="229"/>
      <c r="U9" s="217">
        <v>0.12</v>
      </c>
      <c r="V9" s="195">
        <f t="shared" si="6"/>
        <v>144</v>
      </c>
      <c r="W9" s="195">
        <f t="shared" si="5"/>
        <v>0.382735728</v>
      </c>
      <c r="X9" s="191">
        <v>10.0</v>
      </c>
      <c r="Y9" s="195">
        <f t="shared" si="4"/>
        <v>0.05399096651</v>
      </c>
      <c r="Z9" s="195"/>
      <c r="AA9" s="206"/>
    </row>
    <row r="10" ht="52.5" customHeight="1">
      <c r="B10" s="184" t="s">
        <v>209</v>
      </c>
      <c r="D10" s="185" t="s">
        <v>210</v>
      </c>
      <c r="H10" s="171"/>
      <c r="I10" s="230"/>
      <c r="J10" s="230"/>
      <c r="K10" s="230"/>
      <c r="U10" s="217">
        <v>0.16</v>
      </c>
      <c r="V10" s="195">
        <f t="shared" si="6"/>
        <v>192</v>
      </c>
      <c r="W10" s="195">
        <f t="shared" si="5"/>
        <v>0.3705871893</v>
      </c>
      <c r="X10" s="191">
        <v>12.0</v>
      </c>
      <c r="Y10" s="195">
        <f t="shared" si="4"/>
        <v>0.06561581477</v>
      </c>
      <c r="Z10" s="195"/>
      <c r="AA10" s="206"/>
    </row>
    <row r="11" ht="41.25" customHeight="1">
      <c r="B11" s="167" t="s">
        <v>211</v>
      </c>
      <c r="D11" s="169" t="s">
        <v>212</v>
      </c>
      <c r="I11" s="175"/>
      <c r="J11" s="175"/>
      <c r="K11" s="175"/>
      <c r="U11" s="217">
        <v>0.2</v>
      </c>
      <c r="V11" s="195">
        <f t="shared" si="6"/>
        <v>240</v>
      </c>
      <c r="W11" s="195">
        <f t="shared" si="5"/>
        <v>0.3555325285</v>
      </c>
      <c r="X11" s="191">
        <v>10.7</v>
      </c>
      <c r="Y11" s="195">
        <f t="shared" si="4"/>
        <v>0.05787029688</v>
      </c>
      <c r="Z11" s="195"/>
      <c r="AA11" s="206"/>
    </row>
    <row r="12" ht="15.0" customHeight="1">
      <c r="I12" s="175"/>
      <c r="J12" s="175"/>
      <c r="K12" s="175"/>
      <c r="U12" s="217">
        <v>0.24</v>
      </c>
      <c r="V12" s="195">
        <f t="shared" si="6"/>
        <v>288</v>
      </c>
      <c r="W12" s="195">
        <f t="shared" si="5"/>
        <v>0.3379604057</v>
      </c>
      <c r="X12" s="191">
        <v>11.3</v>
      </c>
      <c r="Y12" s="195">
        <f t="shared" si="4"/>
        <v>0.06135669209</v>
      </c>
      <c r="Z12" s="195"/>
      <c r="AA12" s="206"/>
    </row>
    <row r="13" ht="15.0" customHeight="1">
      <c r="I13" s="175"/>
      <c r="J13" s="175"/>
      <c r="K13" s="175"/>
      <c r="U13" s="217">
        <v>0.28</v>
      </c>
      <c r="V13" s="195">
        <f t="shared" si="6"/>
        <v>336</v>
      </c>
      <c r="W13" s="195">
        <f t="shared" si="5"/>
        <v>0.3183096801</v>
      </c>
      <c r="X13" s="191">
        <v>14.0</v>
      </c>
      <c r="Y13" s="195">
        <f t="shared" si="4"/>
        <v>0.0789501583</v>
      </c>
      <c r="Z13" s="195"/>
      <c r="AA13" s="206"/>
    </row>
    <row r="14" ht="37.5" customHeight="1">
      <c r="B14" s="231" t="str">
        <f>IF(ISBLANK(C16), "Missing Max Posts", IF(C16&lt;0, "Invalid Max Posts", IF(ISBLANK(D16), "Missing Followers Mean", IF(D16&lt;0, "Invalid Followers Mean", IF(ISBLANK(E16), "Missing Followers Std. Deviation", IF(E16&lt;0, "Invalid Followers Std. Deviation", IF(ISBLANK(F16), "Missing Followers Skew Shape", IF(ISBLANK(G16), "Missing Credibility Mean", IF(OR(G16&lt;0, G16&gt;100), "Invalid Credibility Mean", IF(ISBLANK(H16), "Missing Credibility Std. Deviation", IF(H16&lt;0, "Invalid Credibility Std. Deviation", IF(ISBLANK(I16), "Missing Credibility Skew Shape", "Valid"))))))))))))</f>
        <v>Valid</v>
      </c>
      <c r="C14" s="232" t="s">
        <v>213</v>
      </c>
      <c r="D14" s="233"/>
      <c r="E14" s="233"/>
      <c r="F14" s="233"/>
      <c r="G14" s="233"/>
      <c r="H14" s="233"/>
      <c r="I14" s="234"/>
      <c r="J14" s="235" t="s">
        <v>214</v>
      </c>
      <c r="K14" s="236"/>
      <c r="U14" s="217">
        <v>0.32</v>
      </c>
      <c r="V14" s="195">
        <f t="shared" si="6"/>
        <v>384</v>
      </c>
      <c r="W14" s="195">
        <f t="shared" si="5"/>
        <v>0.2970512687</v>
      </c>
      <c r="X14" s="191">
        <v>15.0</v>
      </c>
      <c r="Y14" s="195">
        <f t="shared" si="4"/>
        <v>0.08627731883</v>
      </c>
      <c r="Z14" s="195"/>
      <c r="AA14" s="206"/>
    </row>
    <row r="15" ht="37.5" customHeight="1">
      <c r="B15" s="237"/>
      <c r="C15" s="238" t="s">
        <v>180</v>
      </c>
      <c r="D15" s="238" t="s">
        <v>215</v>
      </c>
      <c r="E15" s="238" t="s">
        <v>216</v>
      </c>
      <c r="F15" s="238" t="s">
        <v>217</v>
      </c>
      <c r="G15" s="238" t="s">
        <v>218</v>
      </c>
      <c r="H15" s="238" t="s">
        <v>219</v>
      </c>
      <c r="I15" s="238" t="s">
        <v>220</v>
      </c>
      <c r="J15" s="239"/>
      <c r="K15" s="240"/>
      <c r="U15" s="217">
        <v>0.36</v>
      </c>
      <c r="V15" s="195">
        <f t="shared" si="6"/>
        <v>432</v>
      </c>
      <c r="W15" s="195">
        <f t="shared" si="5"/>
        <v>0.2746695519</v>
      </c>
      <c r="X15" s="191">
        <v>16.0</v>
      </c>
      <c r="Y15" s="195">
        <f t="shared" si="4"/>
        <v>0.09404907738</v>
      </c>
      <c r="Z15" s="195"/>
      <c r="AA15" s="206"/>
    </row>
    <row r="16" ht="37.5" customHeight="1">
      <c r="C16" s="241" t="s">
        <v>221</v>
      </c>
      <c r="D16" s="241">
        <v>0.0</v>
      </c>
      <c r="E16" s="241">
        <v>500.0</v>
      </c>
      <c r="F16" s="241">
        <v>0.0</v>
      </c>
      <c r="G16" s="241">
        <v>50.0</v>
      </c>
      <c r="H16" s="241">
        <v>20.0</v>
      </c>
      <c r="I16" s="241">
        <v>0.0</v>
      </c>
      <c r="J16" s="242"/>
      <c r="K16" s="243"/>
      <c r="U16" s="217">
        <v>0.4</v>
      </c>
      <c r="V16" s="195">
        <f t="shared" si="6"/>
        <v>480</v>
      </c>
      <c r="W16" s="195">
        <f t="shared" si="5"/>
        <v>0.2516443411</v>
      </c>
      <c r="X16" s="191">
        <v>18.0</v>
      </c>
      <c r="Y16" s="195">
        <f t="shared" si="4"/>
        <v>0.1109208347</v>
      </c>
      <c r="Z16" s="195"/>
      <c r="AA16" s="206"/>
    </row>
    <row r="17" ht="30.0" customHeight="1">
      <c r="U17" s="217">
        <v>0.44</v>
      </c>
      <c r="V17" s="195">
        <f t="shared" si="6"/>
        <v>528</v>
      </c>
      <c r="W17" s="195">
        <f t="shared" si="5"/>
        <v>0.2284343238</v>
      </c>
      <c r="X17" s="191">
        <v>20.0</v>
      </c>
      <c r="Y17" s="195">
        <f t="shared" si="4"/>
        <v>0.1295175957</v>
      </c>
      <c r="Z17" s="195"/>
      <c r="AA17" s="206"/>
    </row>
    <row r="18" ht="48.75" customHeight="1">
      <c r="B18" s="244" t="str">
        <f>IFERROR(__xludf.DUMMYFUNCTION("IF(IFERROR(QUERY(B19:B1002, ""SELECT B WHERE B&lt;&gt;'Valid' AND B&lt;&gt;'Unused'""), ""Valid"")=""Valid"", ""Valid"", ""Errored"")"),"Valid")</f>
        <v>Valid</v>
      </c>
      <c r="C18" s="245" t="s">
        <v>174</v>
      </c>
      <c r="D18" s="246" t="s">
        <v>40</v>
      </c>
      <c r="E18" s="246" t="s">
        <v>222</v>
      </c>
      <c r="F18" s="246" t="s">
        <v>223</v>
      </c>
      <c r="G18" s="246" t="s">
        <v>224</v>
      </c>
      <c r="H18" s="247" t="s">
        <v>225</v>
      </c>
      <c r="I18" s="246" t="s">
        <v>193</v>
      </c>
      <c r="J18" s="248"/>
      <c r="U18" s="217">
        <v>0.48</v>
      </c>
      <c r="V18" s="195">
        <f t="shared" si="6"/>
        <v>576</v>
      </c>
      <c r="W18" s="195">
        <f t="shared" si="5"/>
        <v>0.2054627487</v>
      </c>
      <c r="X18" s="191">
        <v>22.0</v>
      </c>
      <c r="Y18" s="195">
        <f t="shared" si="4"/>
        <v>0.1497274656</v>
      </c>
      <c r="Z18" s="195"/>
      <c r="AA18" s="206"/>
    </row>
    <row r="19" ht="37.5" customHeight="1">
      <c r="B19" s="249" t="str">
        <f t="shared" ref="B19:B1002" si="7">IF(ISBLANK(C19), "Missing ID",IF(CONCATENATE(D19:J19)="", "Unused", IF(ISBLANK(D19), "Missing Name", IF(AND(NOT(ISBLANK(F19)), F19&lt;0), "Invalid Max Posts", IF(AND(NOT(ISBLANK(G19)), G19&lt;0), "Invalid Followers Mean", IF(AND(NOT(ISBLANK(H19)), H19&lt;0), "Invalid Followers Std. Deviation", IF(AND(NOT(ISBLANK(I19)), OR(I19&lt;0, I19&gt;100)), "Invalid Credibility Mean", IF(AND(NOT(ISBLANK(J19)), J19&lt;0), "Invalid Credibility Std. Deviation", IF(AND($AA$4="Source-Ratios", ISBLANK(I19)), "Missing True Post Percentage","Valid")))))))))</f>
        <v>Valid</v>
      </c>
      <c r="C19" s="250" t="s">
        <v>186</v>
      </c>
      <c r="D19" s="251" t="s">
        <v>226</v>
      </c>
      <c r="E19" s="252"/>
      <c r="F19" s="251"/>
      <c r="G19" s="251">
        <v>250.0</v>
      </c>
      <c r="H19" s="253">
        <v>30.0</v>
      </c>
      <c r="I19" s="254">
        <v>0.3</v>
      </c>
      <c r="J19" s="255"/>
      <c r="U19" s="217">
        <v>0.52</v>
      </c>
      <c r="V19" s="195">
        <f t="shared" si="6"/>
        <v>624</v>
      </c>
      <c r="W19" s="195">
        <f t="shared" si="5"/>
        <v>0.1831059131</v>
      </c>
      <c r="X19" s="191">
        <v>24.0</v>
      </c>
      <c r="Y19" s="195">
        <f t="shared" si="4"/>
        <v>0.171368592</v>
      </c>
      <c r="Z19" s="195"/>
      <c r="AA19" s="206"/>
    </row>
    <row r="20" ht="37.5" customHeight="1">
      <c r="B20" s="249" t="str">
        <f t="shared" si="7"/>
        <v>Valid</v>
      </c>
      <c r="C20" s="256" t="s">
        <v>159</v>
      </c>
      <c r="D20" s="257" t="s">
        <v>227</v>
      </c>
      <c r="E20" s="258"/>
      <c r="F20" s="258"/>
      <c r="G20" s="258"/>
      <c r="H20" s="259"/>
      <c r="I20" s="260">
        <v>0.5</v>
      </c>
      <c r="J20" s="255"/>
      <c r="U20" s="217">
        <v>0.56</v>
      </c>
      <c r="V20" s="195">
        <f t="shared" si="6"/>
        <v>672</v>
      </c>
      <c r="W20" s="195">
        <f t="shared" si="5"/>
        <v>0.1616847976</v>
      </c>
      <c r="X20" s="191">
        <v>26.0</v>
      </c>
      <c r="Y20" s="195">
        <f t="shared" si="4"/>
        <v>0.194186055</v>
      </c>
      <c r="Z20" s="195"/>
      <c r="AA20" s="206"/>
    </row>
    <row r="21" ht="37.5" customHeight="1">
      <c r="B21" s="249" t="str">
        <f t="shared" si="7"/>
        <v>Valid</v>
      </c>
      <c r="C21" s="250" t="s">
        <v>202</v>
      </c>
      <c r="D21" s="251" t="s">
        <v>228</v>
      </c>
      <c r="E21" s="252"/>
      <c r="F21" s="251">
        <v>5.0</v>
      </c>
      <c r="G21" s="252">
        <v>2500.0</v>
      </c>
      <c r="H21" s="253">
        <v>70.0</v>
      </c>
      <c r="I21" s="254">
        <v>0.7</v>
      </c>
      <c r="J21" s="255"/>
      <c r="U21" s="217">
        <v>0.6</v>
      </c>
      <c r="V21" s="195">
        <f t="shared" si="6"/>
        <v>720</v>
      </c>
      <c r="W21" s="195">
        <f t="shared" si="5"/>
        <v>0.1414599652</v>
      </c>
      <c r="X21" s="191">
        <v>28.0</v>
      </c>
      <c r="Y21" s="195">
        <f t="shared" si="4"/>
        <v>0.217852177</v>
      </c>
      <c r="Z21" s="195"/>
      <c r="AA21" s="206"/>
    </row>
    <row r="22" ht="37.5" customHeight="1">
      <c r="B22" s="249" t="str">
        <f t="shared" si="7"/>
        <v>Valid</v>
      </c>
      <c r="C22" s="256" t="s">
        <v>229</v>
      </c>
      <c r="D22" s="257" t="s">
        <v>230</v>
      </c>
      <c r="E22" s="257"/>
      <c r="F22" s="257">
        <v>4.0</v>
      </c>
      <c r="G22" s="257"/>
      <c r="H22" s="261"/>
      <c r="I22" s="260"/>
      <c r="J22" s="262"/>
      <c r="K22" s="263"/>
      <c r="U22" s="217">
        <v>0.64</v>
      </c>
      <c r="V22" s="195">
        <f t="shared" si="6"/>
        <v>768</v>
      </c>
      <c r="W22" s="195">
        <f t="shared" si="5"/>
        <v>0.1226296387</v>
      </c>
      <c r="X22" s="191">
        <v>30.0</v>
      </c>
      <c r="Y22" s="195">
        <f t="shared" si="4"/>
        <v>0.2419707245</v>
      </c>
      <c r="Z22" s="195"/>
      <c r="AA22" s="206"/>
    </row>
    <row r="23" ht="37.5" customHeight="1">
      <c r="B23" s="249" t="str">
        <f t="shared" si="7"/>
        <v>Valid</v>
      </c>
      <c r="C23" s="250" t="s">
        <v>231</v>
      </c>
      <c r="D23" s="251" t="s">
        <v>232</v>
      </c>
      <c r="E23" s="252"/>
      <c r="F23" s="252"/>
      <c r="G23" s="252"/>
      <c r="H23" s="253"/>
      <c r="I23" s="254"/>
      <c r="J23" s="255"/>
      <c r="K23" s="263"/>
      <c r="U23" s="217">
        <v>0.68</v>
      </c>
      <c r="V23" s="195">
        <f t="shared" si="6"/>
        <v>816</v>
      </c>
      <c r="W23" s="195">
        <f t="shared" si="5"/>
        <v>0.1053306812</v>
      </c>
      <c r="X23" s="191">
        <v>32.0</v>
      </c>
      <c r="Y23" s="195">
        <f t="shared" si="4"/>
        <v>0.2660852499</v>
      </c>
      <c r="Z23" s="195"/>
      <c r="AA23" s="206"/>
    </row>
    <row r="24" ht="37.5" customHeight="1">
      <c r="B24" s="249" t="str">
        <f t="shared" si="7"/>
        <v>Unused</v>
      </c>
      <c r="C24" s="256" t="s">
        <v>233</v>
      </c>
      <c r="D24" s="258"/>
      <c r="E24" s="258"/>
      <c r="F24" s="258"/>
      <c r="G24" s="258"/>
      <c r="H24" s="259"/>
      <c r="I24" s="260"/>
      <c r="J24" s="255"/>
      <c r="K24" s="263"/>
      <c r="U24" s="217">
        <v>0.72</v>
      </c>
      <c r="V24" s="195">
        <f t="shared" si="6"/>
        <v>864</v>
      </c>
      <c r="W24" s="195">
        <f t="shared" si="5"/>
        <v>0.08964207043</v>
      </c>
      <c r="X24" s="191">
        <v>34.0</v>
      </c>
      <c r="Y24" s="195">
        <f t="shared" si="4"/>
        <v>0.2896915528</v>
      </c>
      <c r="Z24" s="195"/>
      <c r="AA24" s="206"/>
    </row>
    <row r="25" ht="37.5" customHeight="1">
      <c r="B25" s="249" t="str">
        <f t="shared" si="7"/>
        <v>Unused</v>
      </c>
      <c r="C25" s="250" t="s">
        <v>234</v>
      </c>
      <c r="D25" s="252"/>
      <c r="E25" s="252"/>
      <c r="F25" s="252"/>
      <c r="G25" s="252"/>
      <c r="H25" s="253"/>
      <c r="I25" s="254"/>
      <c r="J25" s="255"/>
      <c r="K25" s="263"/>
      <c r="U25" s="217">
        <v>0.76</v>
      </c>
      <c r="V25" s="195">
        <f t="shared" si="6"/>
        <v>912</v>
      </c>
      <c r="W25" s="195">
        <f t="shared" si="5"/>
        <v>0.07559035879</v>
      </c>
      <c r="X25" s="191">
        <v>36.0</v>
      </c>
      <c r="Y25" s="195">
        <f t="shared" si="4"/>
        <v>0.3122539334</v>
      </c>
      <c r="Z25" s="195"/>
      <c r="AA25" s="206"/>
    </row>
    <row r="26" ht="37.5" customHeight="1">
      <c r="B26" s="249" t="str">
        <f t="shared" si="7"/>
        <v>Unused</v>
      </c>
      <c r="C26" s="256" t="s">
        <v>235</v>
      </c>
      <c r="D26" s="258"/>
      <c r="E26" s="258"/>
      <c r="F26" s="258"/>
      <c r="G26" s="258"/>
      <c r="H26" s="259"/>
      <c r="I26" s="260"/>
      <c r="J26" s="255"/>
      <c r="K26" s="263"/>
      <c r="U26" s="217">
        <v>0.8</v>
      </c>
      <c r="V26" s="195">
        <f t="shared" si="6"/>
        <v>960</v>
      </c>
      <c r="W26" s="195">
        <f t="shared" si="5"/>
        <v>0.06315656144</v>
      </c>
      <c r="X26" s="191">
        <v>38.0</v>
      </c>
      <c r="Y26" s="195">
        <f t="shared" si="4"/>
        <v>0.3332246029</v>
      </c>
      <c r="Z26" s="195"/>
      <c r="AA26" s="206"/>
    </row>
    <row r="27" ht="37.5" customHeight="1">
      <c r="B27" s="249" t="str">
        <f t="shared" si="7"/>
        <v>Unused</v>
      </c>
      <c r="C27" s="250" t="s">
        <v>236</v>
      </c>
      <c r="D27" s="252"/>
      <c r="E27" s="252"/>
      <c r="F27" s="252"/>
      <c r="G27" s="252"/>
      <c r="H27" s="253"/>
      <c r="I27" s="254"/>
      <c r="J27" s="255"/>
      <c r="K27" s="263"/>
      <c r="U27" s="217">
        <v>0.84</v>
      </c>
      <c r="V27" s="195">
        <f t="shared" si="6"/>
        <v>1008</v>
      </c>
      <c r="W27" s="195">
        <f t="shared" si="5"/>
        <v>0.05228391367</v>
      </c>
      <c r="X27" s="191">
        <v>40.0</v>
      </c>
      <c r="Y27" s="195">
        <f t="shared" si="4"/>
        <v>0.3520653268</v>
      </c>
      <c r="Z27" s="195"/>
      <c r="AA27" s="206"/>
    </row>
    <row r="28" ht="37.5" customHeight="1">
      <c r="B28" s="249" t="str">
        <f t="shared" si="7"/>
        <v>Unused</v>
      </c>
      <c r="C28" s="256" t="s">
        <v>237</v>
      </c>
      <c r="D28" s="258"/>
      <c r="E28" s="258"/>
      <c r="F28" s="258"/>
      <c r="G28" s="258"/>
      <c r="H28" s="259"/>
      <c r="I28" s="260"/>
      <c r="J28" s="255"/>
      <c r="K28" s="263"/>
      <c r="U28" s="217">
        <v>0.88</v>
      </c>
      <c r="V28" s="195">
        <f t="shared" si="6"/>
        <v>1056</v>
      </c>
      <c r="W28" s="195">
        <f t="shared" si="5"/>
        <v>0.04288597056</v>
      </c>
      <c r="X28" s="191">
        <v>42.0</v>
      </c>
      <c r="Y28" s="195">
        <f t="shared" si="4"/>
        <v>0.3682701403</v>
      </c>
      <c r="Z28" s="195"/>
      <c r="AA28" s="206"/>
    </row>
    <row r="29" ht="37.5" customHeight="1">
      <c r="B29" s="249" t="str">
        <f t="shared" si="7"/>
        <v>Unused</v>
      </c>
      <c r="C29" s="250" t="s">
        <v>238</v>
      </c>
      <c r="D29" s="252"/>
      <c r="E29" s="252"/>
      <c r="F29" s="252"/>
      <c r="G29" s="252"/>
      <c r="H29" s="253"/>
      <c r="I29" s="254"/>
      <c r="J29" s="255"/>
      <c r="K29" s="263"/>
      <c r="U29" s="217">
        <v>0.92</v>
      </c>
      <c r="V29" s="195">
        <f t="shared" si="6"/>
        <v>1104</v>
      </c>
      <c r="W29" s="195">
        <f t="shared" si="5"/>
        <v>0.03485458686</v>
      </c>
      <c r="X29" s="191">
        <v>44.0</v>
      </c>
      <c r="Y29" s="195">
        <f t="shared" si="4"/>
        <v>0.3813878155</v>
      </c>
      <c r="Z29" s="195"/>
      <c r="AA29" s="206"/>
    </row>
    <row r="30" ht="37.5" customHeight="1">
      <c r="B30" s="249" t="str">
        <f t="shared" si="7"/>
        <v>Unused</v>
      </c>
      <c r="C30" s="256" t="s">
        <v>239</v>
      </c>
      <c r="D30" s="258"/>
      <c r="E30" s="258"/>
      <c r="F30" s="258"/>
      <c r="G30" s="258"/>
      <c r="H30" s="259"/>
      <c r="I30" s="260"/>
      <c r="J30" s="255"/>
      <c r="K30" s="263"/>
      <c r="U30" s="217">
        <v>0.96</v>
      </c>
      <c r="V30" s="195">
        <f t="shared" si="6"/>
        <v>1152</v>
      </c>
      <c r="W30" s="195">
        <f t="shared" si="5"/>
        <v>0.02806739959</v>
      </c>
      <c r="X30" s="191">
        <v>46.0</v>
      </c>
      <c r="Y30" s="195">
        <f t="shared" si="4"/>
        <v>0.391042694</v>
      </c>
      <c r="Z30" s="195"/>
      <c r="AA30" s="206"/>
    </row>
    <row r="31" ht="37.5" customHeight="1">
      <c r="B31" s="249" t="str">
        <f t="shared" si="7"/>
        <v>Unused</v>
      </c>
      <c r="C31" s="250" t="s">
        <v>240</v>
      </c>
      <c r="D31" s="252"/>
      <c r="E31" s="252"/>
      <c r="F31" s="252"/>
      <c r="G31" s="252"/>
      <c r="H31" s="253"/>
      <c r="I31" s="254"/>
      <c r="J31" s="255"/>
      <c r="K31" s="263"/>
      <c r="U31" s="217">
        <v>1.0</v>
      </c>
      <c r="V31" s="195">
        <f t="shared" si="6"/>
        <v>1200</v>
      </c>
      <c r="W31" s="195">
        <f t="shared" si="5"/>
        <v>0.02239453029</v>
      </c>
      <c r="X31" s="191">
        <v>48.0</v>
      </c>
      <c r="Y31" s="195">
        <f t="shared" si="4"/>
        <v>0.3969525475</v>
      </c>
      <c r="Z31" s="195"/>
      <c r="AA31" s="206"/>
    </row>
    <row r="32" ht="37.5" customHeight="1">
      <c r="B32" s="249" t="str">
        <f t="shared" si="7"/>
        <v>Unused</v>
      </c>
      <c r="C32" s="256" t="s">
        <v>241</v>
      </c>
      <c r="D32" s="258"/>
      <c r="E32" s="258"/>
      <c r="F32" s="258"/>
      <c r="G32" s="258"/>
      <c r="H32" s="259"/>
      <c r="I32" s="260"/>
      <c r="J32" s="255"/>
      <c r="K32" s="263"/>
      <c r="U32" s="217">
        <v>1.04</v>
      </c>
      <c r="V32" s="195">
        <f t="shared" si="6"/>
        <v>1248</v>
      </c>
      <c r="W32" s="195">
        <f t="shared" si="5"/>
        <v>0.01770432121</v>
      </c>
      <c r="X32" s="191">
        <v>50.0</v>
      </c>
      <c r="Y32" s="195">
        <f t="shared" si="4"/>
        <v>0.3989422804</v>
      </c>
      <c r="Z32" s="195"/>
      <c r="AA32" s="206"/>
    </row>
    <row r="33" ht="37.5" customHeight="1">
      <c r="B33" s="249" t="str">
        <f t="shared" si="7"/>
        <v>Unused</v>
      </c>
      <c r="C33" s="250" t="s">
        <v>242</v>
      </c>
      <c r="D33" s="252"/>
      <c r="E33" s="252"/>
      <c r="F33" s="252"/>
      <c r="G33" s="252"/>
      <c r="H33" s="253"/>
      <c r="I33" s="254"/>
      <c r="J33" s="255"/>
      <c r="K33" s="263"/>
      <c r="U33" s="217">
        <v>1.08</v>
      </c>
      <c r="V33" s="195">
        <f t="shared" si="6"/>
        <v>1296</v>
      </c>
      <c r="W33" s="195">
        <f t="shared" si="5"/>
        <v>0.01386800996</v>
      </c>
      <c r="X33" s="191">
        <v>52.0</v>
      </c>
      <c r="Y33" s="195">
        <f t="shared" si="4"/>
        <v>0.3969525475</v>
      </c>
      <c r="Z33" s="195"/>
      <c r="AA33" s="206"/>
    </row>
    <row r="34" ht="37.5" customHeight="1">
      <c r="B34" s="249" t="str">
        <f t="shared" si="7"/>
        <v>Unused</v>
      </c>
      <c r="C34" s="256" t="s">
        <v>243</v>
      </c>
      <c r="D34" s="258"/>
      <c r="E34" s="258"/>
      <c r="F34" s="258"/>
      <c r="G34" s="258"/>
      <c r="H34" s="259"/>
      <c r="I34" s="260"/>
      <c r="J34" s="255"/>
      <c r="K34" s="263"/>
      <c r="U34" s="217">
        <v>1.12</v>
      </c>
      <c r="V34" s="195">
        <f t="shared" si="6"/>
        <v>1344</v>
      </c>
      <c r="W34" s="195">
        <f t="shared" si="5"/>
        <v>0.01076332741</v>
      </c>
      <c r="X34" s="191">
        <v>54.0</v>
      </c>
      <c r="Y34" s="195">
        <f t="shared" si="4"/>
        <v>0.391042694</v>
      </c>
      <c r="Z34" s="195"/>
      <c r="AA34" s="206"/>
    </row>
    <row r="35" ht="37.5" customHeight="1">
      <c r="B35" s="249" t="str">
        <f t="shared" si="7"/>
        <v>Unused</v>
      </c>
      <c r="C35" s="250" t="s">
        <v>244</v>
      </c>
      <c r="D35" s="252"/>
      <c r="E35" s="252"/>
      <c r="F35" s="252"/>
      <c r="G35" s="252"/>
      <c r="H35" s="253"/>
      <c r="I35" s="254"/>
      <c r="J35" s="255"/>
      <c r="K35" s="263"/>
      <c r="U35" s="217">
        <v>1.16</v>
      </c>
      <c r="V35" s="195">
        <f t="shared" si="6"/>
        <v>1392</v>
      </c>
      <c r="W35" s="195">
        <f t="shared" si="5"/>
        <v>0.008277067556</v>
      </c>
      <c r="X35" s="191">
        <v>56.0</v>
      </c>
      <c r="Y35" s="195">
        <f t="shared" si="4"/>
        <v>0.3813878155</v>
      </c>
      <c r="Z35" s="195"/>
      <c r="AA35" s="206"/>
    </row>
    <row r="36" ht="37.5" customHeight="1">
      <c r="B36" s="249" t="str">
        <f t="shared" si="7"/>
        <v>Unused</v>
      </c>
      <c r="C36" s="256" t="s">
        <v>245</v>
      </c>
      <c r="D36" s="258"/>
      <c r="E36" s="258"/>
      <c r="F36" s="258"/>
      <c r="G36" s="258"/>
      <c r="H36" s="259"/>
      <c r="I36" s="260"/>
      <c r="J36" s="255"/>
      <c r="K36" s="263"/>
      <c r="U36" s="217">
        <v>1.2</v>
      </c>
      <c r="V36" s="195">
        <f t="shared" si="6"/>
        <v>1440</v>
      </c>
      <c r="W36" s="195">
        <f t="shared" si="5"/>
        <v>0.006306726396</v>
      </c>
      <c r="X36" s="191">
        <v>58.0</v>
      </c>
      <c r="Y36" s="195">
        <f t="shared" si="4"/>
        <v>0.3682701403</v>
      </c>
      <c r="Z36" s="195"/>
      <c r="AA36" s="206"/>
    </row>
    <row r="37" ht="37.5" customHeight="1">
      <c r="B37" s="249" t="str">
        <f t="shared" si="7"/>
        <v>Unused</v>
      </c>
      <c r="C37" s="250" t="s">
        <v>246</v>
      </c>
      <c r="D37" s="252"/>
      <c r="E37" s="252"/>
      <c r="F37" s="252"/>
      <c r="G37" s="252"/>
      <c r="H37" s="253"/>
      <c r="I37" s="254"/>
      <c r="J37" s="255"/>
      <c r="K37" s="263"/>
      <c r="U37" s="217">
        <v>1.24</v>
      </c>
      <c r="V37" s="195">
        <f t="shared" si="6"/>
        <v>1488</v>
      </c>
      <c r="W37" s="195">
        <f t="shared" si="5"/>
        <v>0.004761338117</v>
      </c>
      <c r="X37" s="191">
        <v>60.0</v>
      </c>
      <c r="Y37" s="195">
        <f t="shared" si="4"/>
        <v>0.3520653268</v>
      </c>
      <c r="Z37" s="195"/>
      <c r="AA37" s="206"/>
    </row>
    <row r="38" ht="37.5" customHeight="1">
      <c r="B38" s="249" t="str">
        <f t="shared" si="7"/>
        <v>Unused</v>
      </c>
      <c r="C38" s="256" t="s">
        <v>247</v>
      </c>
      <c r="D38" s="258"/>
      <c r="E38" s="258"/>
      <c r="F38" s="258"/>
      <c r="G38" s="258"/>
      <c r="H38" s="259"/>
      <c r="I38" s="260"/>
      <c r="J38" s="255"/>
      <c r="K38" s="263"/>
      <c r="U38" s="217">
        <v>1.28</v>
      </c>
      <c r="V38" s="195">
        <f t="shared" si="6"/>
        <v>1536</v>
      </c>
      <c r="W38" s="195">
        <f t="shared" si="5"/>
        <v>0.003561652939</v>
      </c>
      <c r="X38" s="191">
        <v>62.0</v>
      </c>
      <c r="Y38" s="195">
        <f t="shared" si="4"/>
        <v>0.3332246029</v>
      </c>
      <c r="Z38" s="195"/>
      <c r="AA38" s="206"/>
    </row>
    <row r="39" ht="37.5" customHeight="1">
      <c r="B39" s="249" t="str">
        <f t="shared" si="7"/>
        <v>Unused</v>
      </c>
      <c r="C39" s="250" t="s">
        <v>248</v>
      </c>
      <c r="D39" s="252"/>
      <c r="E39" s="252"/>
      <c r="F39" s="252"/>
      <c r="G39" s="252"/>
      <c r="H39" s="253"/>
      <c r="I39" s="254"/>
      <c r="J39" s="255"/>
      <c r="K39" s="263"/>
      <c r="U39" s="217">
        <v>1.32</v>
      </c>
      <c r="V39" s="195">
        <f t="shared" si="6"/>
        <v>1584</v>
      </c>
      <c r="W39" s="195">
        <f t="shared" si="5"/>
        <v>0.002639804195</v>
      </c>
      <c r="X39" s="191">
        <v>64.0</v>
      </c>
      <c r="Y39" s="195">
        <f t="shared" si="4"/>
        <v>0.3122539334</v>
      </c>
      <c r="Z39" s="195"/>
      <c r="AA39" s="206"/>
    </row>
    <row r="40" ht="37.5" customHeight="1">
      <c r="B40" s="249" t="str">
        <f t="shared" si="7"/>
        <v>Unused</v>
      </c>
      <c r="C40" s="256" t="s">
        <v>249</v>
      </c>
      <c r="D40" s="258"/>
      <c r="E40" s="258"/>
      <c r="F40" s="258"/>
      <c r="G40" s="258"/>
      <c r="H40" s="259"/>
      <c r="I40" s="260"/>
      <c r="J40" s="255"/>
      <c r="K40" s="263"/>
      <c r="U40" s="217">
        <v>1.36</v>
      </c>
      <c r="V40" s="195">
        <f t="shared" si="6"/>
        <v>1632</v>
      </c>
      <c r="W40" s="195">
        <f t="shared" si="5"/>
        <v>0.001938605201</v>
      </c>
      <c r="X40" s="191">
        <v>66.0</v>
      </c>
      <c r="Y40" s="195">
        <f t="shared" si="4"/>
        <v>0.2896915528</v>
      </c>
      <c r="Z40" s="195"/>
      <c r="AA40" s="206"/>
    </row>
    <row r="41" ht="37.5" customHeight="1">
      <c r="B41" s="249" t="str">
        <f t="shared" si="7"/>
        <v>Unused</v>
      </c>
      <c r="C41" s="250" t="s">
        <v>250</v>
      </c>
      <c r="D41" s="252"/>
      <c r="E41" s="252"/>
      <c r="F41" s="252"/>
      <c r="G41" s="252"/>
      <c r="H41" s="253"/>
      <c r="I41" s="254"/>
      <c r="J41" s="255"/>
      <c r="K41" s="263"/>
      <c r="U41" s="217">
        <v>1.4</v>
      </c>
      <c r="V41" s="195">
        <f t="shared" si="6"/>
        <v>1680</v>
      </c>
      <c r="W41" s="195">
        <f t="shared" si="5"/>
        <v>0.001410602257</v>
      </c>
      <c r="X41" s="191">
        <v>68.0</v>
      </c>
      <c r="Y41" s="195">
        <f t="shared" si="4"/>
        <v>0.2660852499</v>
      </c>
      <c r="Z41" s="195"/>
      <c r="AA41" s="206"/>
    </row>
    <row r="42" ht="37.5" customHeight="1">
      <c r="B42" s="249" t="str">
        <f t="shared" si="7"/>
        <v>Unused</v>
      </c>
      <c r="C42" s="256" t="s">
        <v>251</v>
      </c>
      <c r="D42" s="258"/>
      <c r="E42" s="258"/>
      <c r="F42" s="258"/>
      <c r="G42" s="258"/>
      <c r="H42" s="259"/>
      <c r="I42" s="260"/>
      <c r="J42" s="255"/>
      <c r="K42" s="263"/>
      <c r="U42" s="217">
        <v>1.44</v>
      </c>
      <c r="V42" s="195">
        <f t="shared" si="6"/>
        <v>1728</v>
      </c>
      <c r="W42" s="195">
        <f t="shared" si="5"/>
        <v>0.001016991486</v>
      </c>
      <c r="X42" s="191">
        <v>70.0</v>
      </c>
      <c r="Y42" s="195">
        <f t="shared" si="4"/>
        <v>0.2419707245</v>
      </c>
      <c r="Z42" s="195"/>
      <c r="AA42" s="206"/>
    </row>
    <row r="43" ht="37.5" customHeight="1">
      <c r="B43" s="249" t="str">
        <f t="shared" si="7"/>
        <v>Unused</v>
      </c>
      <c r="C43" s="250" t="s">
        <v>252</v>
      </c>
      <c r="D43" s="252"/>
      <c r="E43" s="252"/>
      <c r="F43" s="252"/>
      <c r="G43" s="252"/>
      <c r="H43" s="253"/>
      <c r="I43" s="254"/>
      <c r="J43" s="255"/>
      <c r="K43" s="263"/>
      <c r="U43" s="217">
        <v>1.48</v>
      </c>
      <c r="V43" s="195">
        <f t="shared" si="6"/>
        <v>1776</v>
      </c>
      <c r="W43" s="195">
        <f t="shared" si="5"/>
        <v>0.0007264865902</v>
      </c>
      <c r="X43" s="191">
        <v>72.0</v>
      </c>
      <c r="Y43" s="195">
        <f t="shared" si="4"/>
        <v>0.217852177</v>
      </c>
      <c r="Z43" s="195"/>
      <c r="AA43" s="206"/>
    </row>
    <row r="44" ht="37.5" customHeight="1">
      <c r="B44" s="249" t="str">
        <f t="shared" si="7"/>
        <v>Unused</v>
      </c>
      <c r="C44" s="256" t="s">
        <v>253</v>
      </c>
      <c r="D44" s="258"/>
      <c r="E44" s="258"/>
      <c r="F44" s="258"/>
      <c r="G44" s="258"/>
      <c r="H44" s="259"/>
      <c r="I44" s="260"/>
      <c r="J44" s="255"/>
      <c r="K44" s="263"/>
      <c r="U44" s="217">
        <v>1.52</v>
      </c>
      <c r="V44" s="195">
        <f t="shared" si="6"/>
        <v>1824</v>
      </c>
      <c r="W44" s="195">
        <f t="shared" si="5"/>
        <v>0.0005142039747</v>
      </c>
      <c r="X44" s="191">
        <v>74.0</v>
      </c>
      <c r="Y44" s="195">
        <f t="shared" si="4"/>
        <v>0.194186055</v>
      </c>
      <c r="Z44" s="195"/>
      <c r="AA44" s="206"/>
    </row>
    <row r="45" ht="37.5" customHeight="1">
      <c r="B45" s="249" t="str">
        <f t="shared" si="7"/>
        <v>Unused</v>
      </c>
      <c r="C45" s="250" t="s">
        <v>254</v>
      </c>
      <c r="D45" s="252"/>
      <c r="E45" s="252"/>
      <c r="F45" s="252"/>
      <c r="G45" s="252"/>
      <c r="H45" s="253"/>
      <c r="I45" s="254"/>
      <c r="J45" s="255"/>
      <c r="K45" s="263"/>
      <c r="U45" s="217">
        <v>1.56</v>
      </c>
      <c r="V45" s="195">
        <f t="shared" si="6"/>
        <v>1872</v>
      </c>
      <c r="W45" s="195">
        <f t="shared" si="5"/>
        <v>0.0003606125181</v>
      </c>
      <c r="X45" s="191">
        <v>76.0</v>
      </c>
      <c r="Y45" s="195">
        <f t="shared" si="4"/>
        <v>0.171368592</v>
      </c>
      <c r="Z45" s="195"/>
      <c r="AA45" s="206"/>
    </row>
    <row r="46" ht="37.5" customHeight="1">
      <c r="B46" s="249" t="str">
        <f t="shared" si="7"/>
        <v>Unused</v>
      </c>
      <c r="C46" s="256" t="s">
        <v>255</v>
      </c>
      <c r="D46" s="258"/>
      <c r="E46" s="258"/>
      <c r="F46" s="258"/>
      <c r="G46" s="258"/>
      <c r="H46" s="259"/>
      <c r="I46" s="260"/>
      <c r="J46" s="255"/>
      <c r="K46" s="263"/>
      <c r="U46" s="217">
        <v>1.6</v>
      </c>
      <c r="V46" s="195">
        <f t="shared" si="6"/>
        <v>1920</v>
      </c>
      <c r="W46" s="195">
        <f t="shared" si="5"/>
        <v>0.0002505784449</v>
      </c>
      <c r="X46" s="191">
        <v>78.0</v>
      </c>
      <c r="Y46" s="195">
        <f t="shared" si="4"/>
        <v>0.1497274656</v>
      </c>
      <c r="Z46" s="195"/>
      <c r="AA46" s="206"/>
    </row>
    <row r="47" ht="37.5" customHeight="1">
      <c r="B47" s="249" t="str">
        <f t="shared" si="7"/>
        <v>Unused</v>
      </c>
      <c r="C47" s="250" t="s">
        <v>256</v>
      </c>
      <c r="D47" s="252"/>
      <c r="E47" s="252"/>
      <c r="F47" s="252"/>
      <c r="G47" s="252"/>
      <c r="H47" s="253"/>
      <c r="I47" s="254"/>
      <c r="J47" s="255"/>
      <c r="K47" s="263"/>
      <c r="U47" s="217">
        <v>1.64</v>
      </c>
      <c r="V47" s="195">
        <f t="shared" si="6"/>
        <v>1968</v>
      </c>
      <c r="W47" s="195">
        <f t="shared" si="5"/>
        <v>0.0001725218724</v>
      </c>
      <c r="X47" s="191">
        <v>80.0</v>
      </c>
      <c r="Y47" s="195">
        <f t="shared" si="4"/>
        <v>0.1295175957</v>
      </c>
      <c r="Z47" s="195"/>
      <c r="AA47" s="206"/>
    </row>
    <row r="48" ht="37.5" customHeight="1">
      <c r="B48" s="249" t="str">
        <f t="shared" si="7"/>
        <v>Unused</v>
      </c>
      <c r="C48" s="256" t="s">
        <v>257</v>
      </c>
      <c r="D48" s="258"/>
      <c r="E48" s="258"/>
      <c r="F48" s="258"/>
      <c r="G48" s="258"/>
      <c r="H48" s="259"/>
      <c r="I48" s="260"/>
      <c r="J48" s="255"/>
      <c r="K48" s="263"/>
      <c r="U48" s="217">
        <v>1.68</v>
      </c>
      <c r="V48" s="195">
        <f t="shared" si="6"/>
        <v>2016</v>
      </c>
      <c r="W48" s="195">
        <f t="shared" si="5"/>
        <v>0.0001176907033</v>
      </c>
      <c r="X48" s="191">
        <v>82.0</v>
      </c>
      <c r="Y48" s="195">
        <f t="shared" si="4"/>
        <v>0.1109208347</v>
      </c>
      <c r="Z48" s="195"/>
      <c r="AA48" s="206"/>
    </row>
    <row r="49" ht="37.5" customHeight="1">
      <c r="B49" s="249" t="str">
        <f t="shared" si="7"/>
        <v>Unused</v>
      </c>
      <c r="C49" s="250" t="s">
        <v>258</v>
      </c>
      <c r="D49" s="252"/>
      <c r="E49" s="252"/>
      <c r="F49" s="252"/>
      <c r="G49" s="252"/>
      <c r="H49" s="253"/>
      <c r="I49" s="254"/>
      <c r="J49" s="255"/>
      <c r="K49" s="263"/>
      <c r="U49" s="217">
        <v>1.72</v>
      </c>
      <c r="V49" s="195">
        <f t="shared" si="6"/>
        <v>2064</v>
      </c>
      <c r="W49" s="195">
        <f t="shared" si="5"/>
        <v>0.00007954954418</v>
      </c>
      <c r="X49" s="191">
        <v>84.0</v>
      </c>
      <c r="Y49" s="195">
        <f t="shared" si="4"/>
        <v>0.09404907738</v>
      </c>
      <c r="Z49" s="195"/>
      <c r="AA49" s="206"/>
    </row>
    <row r="50" ht="37.5" customHeight="1">
      <c r="B50" s="249" t="str">
        <f t="shared" si="7"/>
        <v>Unused</v>
      </c>
      <c r="C50" s="256" t="s">
        <v>259</v>
      </c>
      <c r="D50" s="258"/>
      <c r="E50" s="258"/>
      <c r="F50" s="258"/>
      <c r="G50" s="258"/>
      <c r="H50" s="259"/>
      <c r="I50" s="260"/>
      <c r="J50" s="255"/>
      <c r="K50" s="263"/>
      <c r="U50" s="217">
        <v>1.76</v>
      </c>
      <c r="V50" s="195">
        <f t="shared" si="6"/>
        <v>2112</v>
      </c>
      <c r="W50" s="195">
        <f t="shared" si="5"/>
        <v>0.00005327589752</v>
      </c>
      <c r="X50" s="191">
        <v>86.0</v>
      </c>
      <c r="Y50" s="195">
        <f t="shared" si="4"/>
        <v>0.0789501583</v>
      </c>
      <c r="Z50" s="195"/>
      <c r="AA50" s="206"/>
    </row>
    <row r="51" ht="37.5" customHeight="1">
      <c r="B51" s="249" t="str">
        <f t="shared" si="7"/>
        <v>Unused</v>
      </c>
      <c r="C51" s="250" t="s">
        <v>260</v>
      </c>
      <c r="D51" s="252"/>
      <c r="E51" s="252"/>
      <c r="F51" s="252"/>
      <c r="G51" s="252"/>
      <c r="H51" s="253"/>
      <c r="I51" s="254"/>
      <c r="J51" s="255"/>
      <c r="K51" s="263"/>
      <c r="U51" s="217">
        <v>1.8</v>
      </c>
      <c r="V51" s="195">
        <f t="shared" si="6"/>
        <v>2160</v>
      </c>
      <c r="W51" s="195">
        <f t="shared" si="5"/>
        <v>0.000035352603</v>
      </c>
      <c r="X51" s="191">
        <v>88.0</v>
      </c>
      <c r="Y51" s="195">
        <f t="shared" si="4"/>
        <v>0.06561581477</v>
      </c>
      <c r="Z51" s="195"/>
      <c r="AA51" s="206"/>
    </row>
    <row r="52" ht="37.5" customHeight="1">
      <c r="B52" s="249" t="str">
        <f t="shared" si="7"/>
        <v>Unused</v>
      </c>
      <c r="C52" s="256" t="s">
        <v>261</v>
      </c>
      <c r="D52" s="258"/>
      <c r="E52" s="258"/>
      <c r="F52" s="258"/>
      <c r="G52" s="258"/>
      <c r="H52" s="259"/>
      <c r="I52" s="260"/>
      <c r="J52" s="255"/>
      <c r="K52" s="263"/>
      <c r="U52" s="217">
        <v>1.84</v>
      </c>
      <c r="V52" s="195">
        <f t="shared" si="6"/>
        <v>2208</v>
      </c>
      <c r="W52" s="195">
        <f t="shared" si="5"/>
        <v>0.00002324393005</v>
      </c>
      <c r="X52" s="191">
        <v>90.0</v>
      </c>
      <c r="Y52" s="195">
        <f t="shared" si="4"/>
        <v>0.05399096651</v>
      </c>
      <c r="Z52" s="195"/>
      <c r="AA52" s="206"/>
    </row>
    <row r="53" ht="37.5" customHeight="1">
      <c r="B53" s="249" t="str">
        <f t="shared" si="7"/>
        <v>Unused</v>
      </c>
      <c r="C53" s="250" t="s">
        <v>262</v>
      </c>
      <c r="D53" s="252"/>
      <c r="E53" s="252"/>
      <c r="F53" s="252"/>
      <c r="G53" s="252"/>
      <c r="H53" s="253"/>
      <c r="I53" s="254"/>
      <c r="J53" s="255"/>
      <c r="K53" s="263"/>
      <c r="U53" s="217">
        <v>1.88</v>
      </c>
      <c r="V53" s="195">
        <f t="shared" si="6"/>
        <v>2256</v>
      </c>
      <c r="W53" s="195">
        <f t="shared" si="5"/>
        <v>0.00001514241921</v>
      </c>
      <c r="X53" s="191">
        <v>92.0</v>
      </c>
      <c r="Y53" s="195">
        <f t="shared" si="4"/>
        <v>0.04398359598</v>
      </c>
      <c r="Z53" s="195"/>
      <c r="AA53" s="206"/>
    </row>
    <row r="54" ht="37.5" customHeight="1">
      <c r="B54" s="249" t="str">
        <f t="shared" si="7"/>
        <v>Unused</v>
      </c>
      <c r="C54" s="256" t="s">
        <v>263</v>
      </c>
      <c r="D54" s="258"/>
      <c r="E54" s="258"/>
      <c r="F54" s="258"/>
      <c r="G54" s="258"/>
      <c r="H54" s="259"/>
      <c r="I54" s="260"/>
      <c r="J54" s="255"/>
      <c r="K54" s="263"/>
      <c r="U54" s="217">
        <v>1.92</v>
      </c>
      <c r="V54" s="195">
        <f t="shared" si="6"/>
        <v>2304</v>
      </c>
      <c r="W54" s="195">
        <f t="shared" si="5"/>
        <v>0.000009774139045</v>
      </c>
      <c r="X54" s="191">
        <v>94.0</v>
      </c>
      <c r="Y54" s="195">
        <f t="shared" si="4"/>
        <v>0.03547459285</v>
      </c>
      <c r="Z54" s="195"/>
      <c r="AA54" s="206"/>
    </row>
    <row r="55" ht="37.5" customHeight="1">
      <c r="B55" s="249" t="str">
        <f t="shared" si="7"/>
        <v>Unused</v>
      </c>
      <c r="C55" s="250" t="s">
        <v>264</v>
      </c>
      <c r="D55" s="252"/>
      <c r="E55" s="252"/>
      <c r="F55" s="252"/>
      <c r="G55" s="252"/>
      <c r="H55" s="253"/>
      <c r="I55" s="254"/>
      <c r="J55" s="255"/>
      <c r="K55" s="263"/>
      <c r="U55" s="217">
        <v>1.96</v>
      </c>
      <c r="V55" s="195">
        <f t="shared" si="6"/>
        <v>2352</v>
      </c>
      <c r="W55" s="195">
        <f t="shared" si="5"/>
        <v>0.00000625114111</v>
      </c>
      <c r="X55" s="191">
        <v>96.0</v>
      </c>
      <c r="Y55" s="195">
        <f t="shared" si="4"/>
        <v>0.02832703774</v>
      </c>
      <c r="Z55" s="195"/>
      <c r="AA55" s="206"/>
    </row>
    <row r="56" ht="37.5" customHeight="1">
      <c r="B56" s="249" t="str">
        <f t="shared" si="7"/>
        <v>Unused</v>
      </c>
      <c r="C56" s="256" t="s">
        <v>265</v>
      </c>
      <c r="D56" s="258"/>
      <c r="E56" s="258"/>
      <c r="F56" s="258"/>
      <c r="G56" s="258"/>
      <c r="H56" s="259"/>
      <c r="I56" s="260"/>
      <c r="J56" s="255"/>
      <c r="K56" s="263"/>
      <c r="U56" s="217">
        <v>2.0</v>
      </c>
      <c r="V56" s="195">
        <f>MAX(0,$X$2+$Y$2*$AC$5*(U55-1))</f>
        <v>2400</v>
      </c>
      <c r="W56" s="195">
        <f t="shared" si="5"/>
        <v>0.000003961299091</v>
      </c>
      <c r="X56" s="191">
        <v>98.0</v>
      </c>
      <c r="Y56" s="195">
        <f t="shared" si="4"/>
        <v>0.02239453029</v>
      </c>
      <c r="Z56" s="195"/>
      <c r="AA56" s="206"/>
    </row>
    <row r="57" ht="37.5" customHeight="1">
      <c r="B57" s="249" t="str">
        <f t="shared" si="7"/>
        <v>Unused</v>
      </c>
      <c r="C57" s="250" t="s">
        <v>266</v>
      </c>
      <c r="D57" s="252"/>
      <c r="E57" s="252"/>
      <c r="F57" s="252"/>
      <c r="G57" s="252"/>
      <c r="H57" s="253"/>
      <c r="I57" s="254"/>
      <c r="J57" s="255"/>
      <c r="K57" s="263"/>
      <c r="U57" s="264"/>
      <c r="V57" s="265">
        <f>V55+IF($Y$2=0, 0.1*$X$2, 50)</f>
        <v>2402</v>
      </c>
      <c r="W57" s="266">
        <v>0.0</v>
      </c>
      <c r="X57" s="266">
        <v>100.0</v>
      </c>
      <c r="Y57" s="195">
        <f t="shared" si="4"/>
        <v>0.01752830049</v>
      </c>
      <c r="Z57" s="265"/>
      <c r="AA57" s="267"/>
    </row>
    <row r="58" ht="37.5" customHeight="1">
      <c r="B58" s="249" t="str">
        <f t="shared" si="7"/>
        <v>Unused</v>
      </c>
      <c r="C58" s="256" t="s">
        <v>267</v>
      </c>
      <c r="D58" s="258"/>
      <c r="E58" s="258"/>
      <c r="F58" s="258"/>
      <c r="G58" s="258"/>
      <c r="H58" s="259"/>
      <c r="I58" s="260"/>
      <c r="J58" s="255"/>
      <c r="K58" s="263"/>
      <c r="X58" s="224"/>
    </row>
    <row r="59" ht="37.5" customHeight="1">
      <c r="B59" s="249" t="str">
        <f t="shared" si="7"/>
        <v>Unused</v>
      </c>
      <c r="C59" s="250" t="s">
        <v>268</v>
      </c>
      <c r="D59" s="252"/>
      <c r="E59" s="252"/>
      <c r="F59" s="252"/>
      <c r="G59" s="252"/>
      <c r="H59" s="253"/>
      <c r="I59" s="254"/>
      <c r="J59" s="255"/>
      <c r="K59" s="263"/>
    </row>
    <row r="60" ht="37.5" customHeight="1">
      <c r="B60" s="249" t="str">
        <f t="shared" si="7"/>
        <v>Unused</v>
      </c>
      <c r="C60" s="256" t="s">
        <v>269</v>
      </c>
      <c r="D60" s="258"/>
      <c r="E60" s="258"/>
      <c r="F60" s="258"/>
      <c r="G60" s="258"/>
      <c r="H60" s="259"/>
      <c r="I60" s="260"/>
      <c r="J60" s="255"/>
      <c r="K60" s="263"/>
    </row>
    <row r="61" ht="37.5" customHeight="1">
      <c r="B61" s="249" t="str">
        <f t="shared" si="7"/>
        <v>Unused</v>
      </c>
      <c r="C61" s="250" t="s">
        <v>270</v>
      </c>
      <c r="D61" s="252"/>
      <c r="E61" s="252"/>
      <c r="F61" s="252"/>
      <c r="G61" s="252"/>
      <c r="H61" s="253"/>
      <c r="I61" s="254"/>
      <c r="J61" s="255"/>
      <c r="K61" s="263"/>
    </row>
    <row r="62" ht="37.5" customHeight="1">
      <c r="B62" s="249" t="str">
        <f t="shared" si="7"/>
        <v>Unused</v>
      </c>
      <c r="C62" s="256" t="s">
        <v>271</v>
      </c>
      <c r="D62" s="258"/>
      <c r="E62" s="258"/>
      <c r="F62" s="258"/>
      <c r="G62" s="258"/>
      <c r="H62" s="259"/>
      <c r="I62" s="260"/>
      <c r="J62" s="255"/>
      <c r="K62" s="263"/>
    </row>
    <row r="63" ht="37.5" customHeight="1">
      <c r="B63" s="249" t="str">
        <f t="shared" si="7"/>
        <v>Unused</v>
      </c>
      <c r="C63" s="250" t="s">
        <v>272</v>
      </c>
      <c r="D63" s="252"/>
      <c r="E63" s="252"/>
      <c r="F63" s="252"/>
      <c r="G63" s="252"/>
      <c r="H63" s="253"/>
      <c r="I63" s="254"/>
      <c r="J63" s="255"/>
      <c r="K63" s="263"/>
    </row>
    <row r="64" ht="37.5" customHeight="1">
      <c r="B64" s="249" t="str">
        <f t="shared" si="7"/>
        <v>Unused</v>
      </c>
      <c r="C64" s="256" t="s">
        <v>273</v>
      </c>
      <c r="D64" s="258"/>
      <c r="E64" s="258"/>
      <c r="F64" s="258"/>
      <c r="G64" s="258"/>
      <c r="H64" s="259"/>
      <c r="I64" s="260"/>
      <c r="J64" s="255"/>
      <c r="K64" s="263"/>
    </row>
    <row r="65" ht="37.5" customHeight="1">
      <c r="B65" s="249" t="str">
        <f t="shared" si="7"/>
        <v>Unused</v>
      </c>
      <c r="C65" s="250" t="s">
        <v>274</v>
      </c>
      <c r="D65" s="252"/>
      <c r="E65" s="252"/>
      <c r="F65" s="252"/>
      <c r="G65" s="252"/>
      <c r="H65" s="253"/>
      <c r="I65" s="254"/>
      <c r="J65" s="255"/>
      <c r="K65" s="263"/>
    </row>
    <row r="66" ht="37.5" customHeight="1">
      <c r="B66" s="249" t="str">
        <f t="shared" si="7"/>
        <v>Unused</v>
      </c>
      <c r="C66" s="256" t="s">
        <v>275</v>
      </c>
      <c r="D66" s="258"/>
      <c r="E66" s="258"/>
      <c r="F66" s="258"/>
      <c r="G66" s="258"/>
      <c r="H66" s="259"/>
      <c r="I66" s="260"/>
      <c r="J66" s="255"/>
      <c r="K66" s="263"/>
    </row>
    <row r="67" ht="37.5" customHeight="1">
      <c r="B67" s="249" t="str">
        <f t="shared" si="7"/>
        <v>Unused</v>
      </c>
      <c r="C67" s="250" t="s">
        <v>276</v>
      </c>
      <c r="D67" s="252"/>
      <c r="E67" s="252"/>
      <c r="F67" s="252"/>
      <c r="G67" s="252"/>
      <c r="H67" s="253"/>
      <c r="I67" s="254"/>
      <c r="J67" s="255"/>
      <c r="K67" s="263"/>
    </row>
    <row r="68" ht="37.5" customHeight="1">
      <c r="B68" s="249" t="str">
        <f t="shared" si="7"/>
        <v>Unused</v>
      </c>
      <c r="C68" s="256" t="s">
        <v>277</v>
      </c>
      <c r="D68" s="258"/>
      <c r="E68" s="258"/>
      <c r="F68" s="258"/>
      <c r="G68" s="258"/>
      <c r="H68" s="259"/>
      <c r="I68" s="260"/>
      <c r="J68" s="255"/>
      <c r="K68" s="263"/>
    </row>
    <row r="69" ht="37.5" customHeight="1">
      <c r="B69" s="249" t="str">
        <f t="shared" si="7"/>
        <v>Unused</v>
      </c>
      <c r="C69" s="250" t="s">
        <v>278</v>
      </c>
      <c r="D69" s="252"/>
      <c r="E69" s="252"/>
      <c r="F69" s="252"/>
      <c r="G69" s="252"/>
      <c r="H69" s="253"/>
      <c r="I69" s="254"/>
      <c r="J69" s="255"/>
      <c r="K69" s="263"/>
    </row>
    <row r="70" ht="37.5" customHeight="1">
      <c r="B70" s="249" t="str">
        <f t="shared" si="7"/>
        <v>Unused</v>
      </c>
      <c r="C70" s="256" t="s">
        <v>279</v>
      </c>
      <c r="D70" s="258"/>
      <c r="E70" s="258"/>
      <c r="F70" s="258"/>
      <c r="G70" s="258"/>
      <c r="H70" s="259"/>
      <c r="I70" s="260"/>
      <c r="J70" s="255"/>
      <c r="K70" s="263"/>
    </row>
    <row r="71" ht="37.5" customHeight="1">
      <c r="B71" s="249" t="str">
        <f t="shared" si="7"/>
        <v>Unused</v>
      </c>
      <c r="C71" s="250" t="s">
        <v>280</v>
      </c>
      <c r="D71" s="252"/>
      <c r="E71" s="252"/>
      <c r="F71" s="252"/>
      <c r="G71" s="252"/>
      <c r="H71" s="253"/>
      <c r="I71" s="254"/>
      <c r="J71" s="255"/>
      <c r="K71" s="263"/>
    </row>
    <row r="72" ht="37.5" customHeight="1">
      <c r="B72" s="249" t="str">
        <f t="shared" si="7"/>
        <v>Unused</v>
      </c>
      <c r="C72" s="256" t="s">
        <v>281</v>
      </c>
      <c r="D72" s="258"/>
      <c r="E72" s="258"/>
      <c r="F72" s="258"/>
      <c r="G72" s="258"/>
      <c r="H72" s="259"/>
      <c r="I72" s="260"/>
      <c r="J72" s="255"/>
      <c r="K72" s="263"/>
    </row>
    <row r="73" ht="37.5" customHeight="1">
      <c r="B73" s="249" t="str">
        <f t="shared" si="7"/>
        <v>Unused</v>
      </c>
      <c r="C73" s="250" t="s">
        <v>282</v>
      </c>
      <c r="D73" s="252"/>
      <c r="E73" s="252"/>
      <c r="F73" s="252"/>
      <c r="G73" s="252"/>
      <c r="H73" s="253"/>
      <c r="I73" s="254"/>
      <c r="J73" s="255"/>
      <c r="K73" s="263"/>
    </row>
    <row r="74" ht="37.5" customHeight="1">
      <c r="B74" s="249" t="str">
        <f t="shared" si="7"/>
        <v>Unused</v>
      </c>
      <c r="C74" s="256" t="s">
        <v>283</v>
      </c>
      <c r="D74" s="258"/>
      <c r="E74" s="258"/>
      <c r="F74" s="258"/>
      <c r="G74" s="258"/>
      <c r="H74" s="259"/>
      <c r="I74" s="260"/>
      <c r="J74" s="255"/>
      <c r="K74" s="263"/>
    </row>
    <row r="75" ht="37.5" customHeight="1">
      <c r="B75" s="249" t="str">
        <f t="shared" si="7"/>
        <v>Unused</v>
      </c>
      <c r="C75" s="250" t="s">
        <v>284</v>
      </c>
      <c r="D75" s="252"/>
      <c r="E75" s="252"/>
      <c r="F75" s="252"/>
      <c r="G75" s="252"/>
      <c r="H75" s="253"/>
      <c r="I75" s="254"/>
      <c r="J75" s="255"/>
      <c r="K75" s="263"/>
    </row>
    <row r="76" ht="37.5" customHeight="1">
      <c r="B76" s="249" t="str">
        <f t="shared" si="7"/>
        <v>Unused</v>
      </c>
      <c r="C76" s="256" t="s">
        <v>285</v>
      </c>
      <c r="D76" s="258"/>
      <c r="E76" s="258"/>
      <c r="F76" s="258"/>
      <c r="G76" s="258"/>
      <c r="H76" s="259"/>
      <c r="I76" s="260"/>
      <c r="J76" s="255"/>
      <c r="K76" s="263"/>
    </row>
    <row r="77" ht="37.5" customHeight="1">
      <c r="B77" s="249" t="str">
        <f t="shared" si="7"/>
        <v>Unused</v>
      </c>
      <c r="C77" s="250" t="s">
        <v>286</v>
      </c>
      <c r="D77" s="252"/>
      <c r="E77" s="252"/>
      <c r="F77" s="252"/>
      <c r="G77" s="252"/>
      <c r="H77" s="253"/>
      <c r="I77" s="254"/>
      <c r="J77" s="255"/>
      <c r="K77" s="263"/>
    </row>
    <row r="78" ht="37.5" customHeight="1">
      <c r="B78" s="249" t="str">
        <f t="shared" si="7"/>
        <v>Unused</v>
      </c>
      <c r="C78" s="256" t="s">
        <v>287</v>
      </c>
      <c r="D78" s="258"/>
      <c r="E78" s="258"/>
      <c r="F78" s="258"/>
      <c r="G78" s="258"/>
      <c r="H78" s="259"/>
      <c r="I78" s="260"/>
      <c r="J78" s="255"/>
      <c r="K78" s="263"/>
    </row>
    <row r="79" ht="37.5" customHeight="1">
      <c r="B79" s="249" t="str">
        <f t="shared" si="7"/>
        <v>Unused</v>
      </c>
      <c r="C79" s="250" t="s">
        <v>288</v>
      </c>
      <c r="D79" s="252"/>
      <c r="E79" s="252"/>
      <c r="F79" s="252"/>
      <c r="G79" s="252"/>
      <c r="H79" s="253"/>
      <c r="I79" s="254"/>
      <c r="J79" s="255"/>
      <c r="K79" s="263"/>
    </row>
    <row r="80" ht="37.5" customHeight="1">
      <c r="B80" s="249" t="str">
        <f t="shared" si="7"/>
        <v>Unused</v>
      </c>
      <c r="C80" s="256" t="s">
        <v>289</v>
      </c>
      <c r="D80" s="258"/>
      <c r="E80" s="258"/>
      <c r="F80" s="258"/>
      <c r="G80" s="258"/>
      <c r="H80" s="259"/>
      <c r="I80" s="260"/>
      <c r="J80" s="255"/>
      <c r="K80" s="263"/>
    </row>
    <row r="81" ht="37.5" customHeight="1">
      <c r="B81" s="249" t="str">
        <f t="shared" si="7"/>
        <v>Unused</v>
      </c>
      <c r="C81" s="250" t="s">
        <v>290</v>
      </c>
      <c r="D81" s="252"/>
      <c r="E81" s="252"/>
      <c r="F81" s="252"/>
      <c r="G81" s="252"/>
      <c r="H81" s="253"/>
      <c r="I81" s="254"/>
      <c r="J81" s="255"/>
      <c r="K81" s="263"/>
    </row>
    <row r="82" ht="37.5" customHeight="1">
      <c r="B82" s="249" t="str">
        <f t="shared" si="7"/>
        <v>Unused</v>
      </c>
      <c r="C82" s="256" t="s">
        <v>291</v>
      </c>
      <c r="D82" s="258"/>
      <c r="E82" s="258"/>
      <c r="F82" s="258"/>
      <c r="G82" s="258"/>
      <c r="H82" s="259"/>
      <c r="I82" s="260"/>
      <c r="J82" s="255"/>
      <c r="K82" s="263"/>
    </row>
    <row r="83" ht="37.5" customHeight="1">
      <c r="B83" s="249" t="str">
        <f t="shared" si="7"/>
        <v>Unused</v>
      </c>
      <c r="C83" s="250" t="s">
        <v>292</v>
      </c>
      <c r="D83" s="252"/>
      <c r="E83" s="252"/>
      <c r="F83" s="252"/>
      <c r="G83" s="252"/>
      <c r="H83" s="253"/>
      <c r="I83" s="254"/>
      <c r="J83" s="255"/>
      <c r="K83" s="263"/>
    </row>
    <row r="84" ht="37.5" customHeight="1">
      <c r="B84" s="249" t="str">
        <f t="shared" si="7"/>
        <v>Unused</v>
      </c>
      <c r="C84" s="256" t="s">
        <v>293</v>
      </c>
      <c r="D84" s="258"/>
      <c r="E84" s="258"/>
      <c r="F84" s="258"/>
      <c r="G84" s="258"/>
      <c r="H84" s="259"/>
      <c r="I84" s="260"/>
      <c r="J84" s="255"/>
      <c r="K84" s="263"/>
    </row>
    <row r="85" ht="37.5" customHeight="1">
      <c r="B85" s="249" t="str">
        <f t="shared" si="7"/>
        <v>Unused</v>
      </c>
      <c r="C85" s="250" t="s">
        <v>294</v>
      </c>
      <c r="D85" s="252"/>
      <c r="E85" s="252"/>
      <c r="F85" s="252"/>
      <c r="G85" s="252"/>
      <c r="H85" s="253"/>
      <c r="I85" s="254"/>
      <c r="J85" s="255"/>
      <c r="K85" s="263"/>
    </row>
    <row r="86" ht="37.5" customHeight="1">
      <c r="B86" s="249" t="str">
        <f t="shared" si="7"/>
        <v>Unused</v>
      </c>
      <c r="C86" s="256" t="s">
        <v>295</v>
      </c>
      <c r="D86" s="258"/>
      <c r="E86" s="258"/>
      <c r="F86" s="258"/>
      <c r="G86" s="258"/>
      <c r="H86" s="259"/>
      <c r="I86" s="260"/>
      <c r="J86" s="255"/>
      <c r="K86" s="263"/>
    </row>
    <row r="87" ht="37.5" customHeight="1">
      <c r="B87" s="249" t="str">
        <f t="shared" si="7"/>
        <v>Unused</v>
      </c>
      <c r="C87" s="250" t="s">
        <v>296</v>
      </c>
      <c r="D87" s="252"/>
      <c r="E87" s="252"/>
      <c r="F87" s="252"/>
      <c r="G87" s="252"/>
      <c r="H87" s="253"/>
      <c r="I87" s="254"/>
      <c r="J87" s="255"/>
      <c r="K87" s="263"/>
    </row>
    <row r="88" ht="37.5" customHeight="1">
      <c r="B88" s="249" t="str">
        <f t="shared" si="7"/>
        <v>Unused</v>
      </c>
      <c r="C88" s="256" t="s">
        <v>297</v>
      </c>
      <c r="D88" s="258"/>
      <c r="E88" s="258"/>
      <c r="F88" s="258"/>
      <c r="G88" s="258"/>
      <c r="H88" s="259"/>
      <c r="I88" s="260"/>
      <c r="J88" s="255"/>
      <c r="K88" s="263"/>
    </row>
    <row r="89" ht="37.5" customHeight="1">
      <c r="B89" s="249" t="str">
        <f t="shared" si="7"/>
        <v>Unused</v>
      </c>
      <c r="C89" s="250" t="s">
        <v>298</v>
      </c>
      <c r="D89" s="252"/>
      <c r="E89" s="252"/>
      <c r="F89" s="252"/>
      <c r="G89" s="252"/>
      <c r="H89" s="253"/>
      <c r="I89" s="254"/>
      <c r="J89" s="255"/>
      <c r="K89" s="263"/>
    </row>
    <row r="90" ht="37.5" customHeight="1">
      <c r="B90" s="249" t="str">
        <f t="shared" si="7"/>
        <v>Unused</v>
      </c>
      <c r="C90" s="256" t="s">
        <v>299</v>
      </c>
      <c r="D90" s="258"/>
      <c r="E90" s="258"/>
      <c r="F90" s="258"/>
      <c r="G90" s="258"/>
      <c r="H90" s="259"/>
      <c r="I90" s="260"/>
      <c r="J90" s="255"/>
      <c r="K90" s="263"/>
    </row>
    <row r="91" ht="37.5" customHeight="1">
      <c r="B91" s="249" t="str">
        <f t="shared" si="7"/>
        <v>Unused</v>
      </c>
      <c r="C91" s="250" t="s">
        <v>300</v>
      </c>
      <c r="D91" s="252"/>
      <c r="E91" s="252"/>
      <c r="F91" s="252"/>
      <c r="G91" s="252"/>
      <c r="H91" s="253"/>
      <c r="I91" s="254"/>
      <c r="J91" s="255"/>
      <c r="K91" s="263"/>
    </row>
    <row r="92" ht="37.5" customHeight="1">
      <c r="B92" s="249" t="str">
        <f t="shared" si="7"/>
        <v>Unused</v>
      </c>
      <c r="C92" s="256" t="s">
        <v>301</v>
      </c>
      <c r="D92" s="258"/>
      <c r="E92" s="258"/>
      <c r="F92" s="258"/>
      <c r="G92" s="258"/>
      <c r="H92" s="259"/>
      <c r="I92" s="260"/>
      <c r="J92" s="255"/>
      <c r="K92" s="263"/>
    </row>
    <row r="93" ht="37.5" customHeight="1">
      <c r="B93" s="249" t="str">
        <f t="shared" si="7"/>
        <v>Unused</v>
      </c>
      <c r="C93" s="250" t="s">
        <v>302</v>
      </c>
      <c r="D93" s="252"/>
      <c r="E93" s="252"/>
      <c r="F93" s="252"/>
      <c r="G93" s="252"/>
      <c r="H93" s="253"/>
      <c r="I93" s="254"/>
      <c r="J93" s="255"/>
      <c r="K93" s="263"/>
    </row>
    <row r="94" ht="37.5" customHeight="1">
      <c r="B94" s="249" t="str">
        <f t="shared" si="7"/>
        <v>Unused</v>
      </c>
      <c r="C94" s="256" t="s">
        <v>303</v>
      </c>
      <c r="D94" s="258"/>
      <c r="E94" s="258"/>
      <c r="F94" s="258"/>
      <c r="G94" s="258"/>
      <c r="H94" s="259"/>
      <c r="I94" s="260"/>
      <c r="J94" s="255"/>
      <c r="K94" s="263"/>
    </row>
    <row r="95" ht="37.5" customHeight="1">
      <c r="B95" s="249" t="str">
        <f t="shared" si="7"/>
        <v>Unused</v>
      </c>
      <c r="C95" s="250" t="s">
        <v>304</v>
      </c>
      <c r="D95" s="252"/>
      <c r="E95" s="252"/>
      <c r="F95" s="252"/>
      <c r="G95" s="252"/>
      <c r="H95" s="253"/>
      <c r="I95" s="254"/>
      <c r="J95" s="255"/>
      <c r="K95" s="263"/>
    </row>
    <row r="96" ht="37.5" customHeight="1">
      <c r="B96" s="249" t="str">
        <f t="shared" si="7"/>
        <v>Unused</v>
      </c>
      <c r="C96" s="256" t="s">
        <v>305</v>
      </c>
      <c r="D96" s="258"/>
      <c r="E96" s="258"/>
      <c r="F96" s="258"/>
      <c r="G96" s="258"/>
      <c r="H96" s="259"/>
      <c r="I96" s="260"/>
      <c r="J96" s="255"/>
      <c r="K96" s="263"/>
    </row>
    <row r="97" ht="37.5" customHeight="1">
      <c r="B97" s="249" t="str">
        <f t="shared" si="7"/>
        <v>Unused</v>
      </c>
      <c r="C97" s="250" t="s">
        <v>306</v>
      </c>
      <c r="D97" s="252"/>
      <c r="E97" s="252"/>
      <c r="F97" s="252"/>
      <c r="G97" s="252"/>
      <c r="H97" s="253"/>
      <c r="I97" s="254"/>
      <c r="J97" s="255"/>
      <c r="K97" s="263"/>
    </row>
    <row r="98" ht="37.5" customHeight="1">
      <c r="B98" s="249" t="str">
        <f t="shared" si="7"/>
        <v>Unused</v>
      </c>
      <c r="C98" s="256" t="s">
        <v>307</v>
      </c>
      <c r="D98" s="258"/>
      <c r="E98" s="258"/>
      <c r="F98" s="258"/>
      <c r="G98" s="258"/>
      <c r="H98" s="259"/>
      <c r="I98" s="260"/>
      <c r="J98" s="255"/>
      <c r="K98" s="263"/>
    </row>
    <row r="99" ht="37.5" customHeight="1">
      <c r="B99" s="249" t="str">
        <f t="shared" si="7"/>
        <v>Unused</v>
      </c>
      <c r="C99" s="250" t="s">
        <v>308</v>
      </c>
      <c r="D99" s="252"/>
      <c r="E99" s="252"/>
      <c r="F99" s="252"/>
      <c r="G99" s="252"/>
      <c r="H99" s="253"/>
      <c r="I99" s="254"/>
      <c r="J99" s="255"/>
      <c r="K99" s="263"/>
    </row>
    <row r="100" ht="37.5" customHeight="1">
      <c r="B100" s="249" t="str">
        <f t="shared" si="7"/>
        <v>Unused</v>
      </c>
      <c r="C100" s="256" t="s">
        <v>309</v>
      </c>
      <c r="D100" s="258"/>
      <c r="E100" s="258"/>
      <c r="F100" s="258"/>
      <c r="G100" s="258"/>
      <c r="H100" s="259"/>
      <c r="I100" s="260"/>
      <c r="J100" s="255"/>
      <c r="K100" s="263"/>
    </row>
    <row r="101" ht="37.5" customHeight="1">
      <c r="B101" s="249" t="str">
        <f t="shared" si="7"/>
        <v>Unused</v>
      </c>
      <c r="C101" s="250" t="s">
        <v>310</v>
      </c>
      <c r="D101" s="252"/>
      <c r="E101" s="252"/>
      <c r="F101" s="252"/>
      <c r="G101" s="252"/>
      <c r="H101" s="253"/>
      <c r="I101" s="254"/>
      <c r="J101" s="255"/>
      <c r="K101" s="263"/>
    </row>
    <row r="102" ht="37.5" customHeight="1">
      <c r="B102" s="249" t="str">
        <f t="shared" si="7"/>
        <v>Unused</v>
      </c>
      <c r="C102" s="256" t="s">
        <v>311</v>
      </c>
      <c r="D102" s="258"/>
      <c r="E102" s="258"/>
      <c r="F102" s="258"/>
      <c r="G102" s="258"/>
      <c r="H102" s="259"/>
      <c r="I102" s="260"/>
      <c r="J102" s="255"/>
      <c r="K102" s="263"/>
    </row>
    <row r="103" ht="37.5" customHeight="1">
      <c r="B103" s="249" t="str">
        <f t="shared" si="7"/>
        <v>Unused</v>
      </c>
      <c r="C103" s="250" t="s">
        <v>312</v>
      </c>
      <c r="D103" s="252"/>
      <c r="E103" s="252"/>
      <c r="F103" s="252"/>
      <c r="G103" s="252"/>
      <c r="H103" s="253"/>
      <c r="I103" s="254"/>
      <c r="J103" s="255"/>
      <c r="K103" s="263"/>
    </row>
    <row r="104" ht="37.5" customHeight="1">
      <c r="B104" s="249" t="str">
        <f t="shared" si="7"/>
        <v>Unused</v>
      </c>
      <c r="C104" s="256" t="s">
        <v>313</v>
      </c>
      <c r="D104" s="258"/>
      <c r="E104" s="258"/>
      <c r="F104" s="258"/>
      <c r="G104" s="258"/>
      <c r="H104" s="259"/>
      <c r="I104" s="260"/>
      <c r="J104" s="255"/>
      <c r="K104" s="263"/>
    </row>
    <row r="105" ht="37.5" customHeight="1">
      <c r="B105" s="249" t="str">
        <f t="shared" si="7"/>
        <v>Unused</v>
      </c>
      <c r="C105" s="250" t="s">
        <v>314</v>
      </c>
      <c r="D105" s="252"/>
      <c r="E105" s="252"/>
      <c r="F105" s="252"/>
      <c r="G105" s="252"/>
      <c r="H105" s="253"/>
      <c r="I105" s="254"/>
      <c r="J105" s="255"/>
      <c r="K105" s="263"/>
    </row>
    <row r="106" ht="37.5" customHeight="1">
      <c r="B106" s="249" t="str">
        <f t="shared" si="7"/>
        <v>Unused</v>
      </c>
      <c r="C106" s="256" t="s">
        <v>315</v>
      </c>
      <c r="D106" s="258"/>
      <c r="E106" s="258"/>
      <c r="F106" s="258"/>
      <c r="G106" s="258"/>
      <c r="H106" s="259"/>
      <c r="I106" s="260"/>
      <c r="J106" s="255"/>
      <c r="K106" s="263"/>
    </row>
    <row r="107" ht="37.5" customHeight="1">
      <c r="B107" s="249" t="str">
        <f t="shared" si="7"/>
        <v>Unused</v>
      </c>
      <c r="C107" s="250" t="s">
        <v>316</v>
      </c>
      <c r="D107" s="252"/>
      <c r="E107" s="252"/>
      <c r="F107" s="252"/>
      <c r="G107" s="252"/>
      <c r="H107" s="253"/>
      <c r="I107" s="254"/>
      <c r="J107" s="255"/>
      <c r="K107" s="263"/>
    </row>
    <row r="108" ht="37.5" customHeight="1">
      <c r="B108" s="249" t="str">
        <f t="shared" si="7"/>
        <v>Unused</v>
      </c>
      <c r="C108" s="256" t="s">
        <v>317</v>
      </c>
      <c r="D108" s="258"/>
      <c r="E108" s="258"/>
      <c r="F108" s="258"/>
      <c r="G108" s="258"/>
      <c r="H108" s="259"/>
      <c r="I108" s="260"/>
      <c r="J108" s="255"/>
      <c r="K108" s="263"/>
    </row>
    <row r="109" ht="37.5" customHeight="1">
      <c r="B109" s="249" t="str">
        <f t="shared" si="7"/>
        <v>Unused</v>
      </c>
      <c r="C109" s="250" t="s">
        <v>318</v>
      </c>
      <c r="D109" s="252"/>
      <c r="E109" s="252"/>
      <c r="F109" s="252"/>
      <c r="G109" s="252"/>
      <c r="H109" s="253"/>
      <c r="I109" s="254"/>
      <c r="J109" s="255"/>
      <c r="K109" s="263"/>
    </row>
    <row r="110" ht="37.5" customHeight="1">
      <c r="B110" s="249" t="str">
        <f t="shared" si="7"/>
        <v>Unused</v>
      </c>
      <c r="C110" s="256" t="s">
        <v>319</v>
      </c>
      <c r="D110" s="258"/>
      <c r="E110" s="258"/>
      <c r="F110" s="258"/>
      <c r="G110" s="258"/>
      <c r="H110" s="259"/>
      <c r="I110" s="260"/>
      <c r="J110" s="255"/>
      <c r="K110" s="263"/>
    </row>
    <row r="111" ht="37.5" customHeight="1">
      <c r="B111" s="249" t="str">
        <f t="shared" si="7"/>
        <v>Unused</v>
      </c>
      <c r="C111" s="250" t="s">
        <v>320</v>
      </c>
      <c r="D111" s="252"/>
      <c r="E111" s="252"/>
      <c r="F111" s="252"/>
      <c r="G111" s="252"/>
      <c r="H111" s="253"/>
      <c r="I111" s="254"/>
      <c r="J111" s="255"/>
      <c r="K111" s="263"/>
    </row>
    <row r="112" ht="37.5" customHeight="1">
      <c r="B112" s="249" t="str">
        <f t="shared" si="7"/>
        <v>Unused</v>
      </c>
      <c r="C112" s="256" t="s">
        <v>321</v>
      </c>
      <c r="D112" s="258"/>
      <c r="E112" s="258"/>
      <c r="F112" s="258"/>
      <c r="G112" s="258"/>
      <c r="H112" s="259"/>
      <c r="I112" s="260"/>
      <c r="J112" s="255"/>
      <c r="K112" s="263"/>
    </row>
    <row r="113" ht="37.5" customHeight="1">
      <c r="B113" s="249" t="str">
        <f t="shared" si="7"/>
        <v>Unused</v>
      </c>
      <c r="C113" s="250" t="s">
        <v>322</v>
      </c>
      <c r="D113" s="252"/>
      <c r="E113" s="252"/>
      <c r="F113" s="252"/>
      <c r="G113" s="252"/>
      <c r="H113" s="253"/>
      <c r="I113" s="254"/>
      <c r="J113" s="255"/>
      <c r="K113" s="263"/>
    </row>
    <row r="114" ht="37.5" customHeight="1">
      <c r="B114" s="249" t="str">
        <f t="shared" si="7"/>
        <v>Unused</v>
      </c>
      <c r="C114" s="256" t="s">
        <v>323</v>
      </c>
      <c r="D114" s="258"/>
      <c r="E114" s="258"/>
      <c r="F114" s="258"/>
      <c r="G114" s="258"/>
      <c r="H114" s="259"/>
      <c r="I114" s="260"/>
      <c r="J114" s="255"/>
      <c r="K114" s="263"/>
    </row>
    <row r="115" ht="37.5" customHeight="1">
      <c r="B115" s="249" t="str">
        <f t="shared" si="7"/>
        <v>Unused</v>
      </c>
      <c r="C115" s="250" t="s">
        <v>324</v>
      </c>
      <c r="D115" s="252"/>
      <c r="E115" s="252"/>
      <c r="F115" s="252"/>
      <c r="G115" s="252"/>
      <c r="H115" s="253"/>
      <c r="I115" s="254"/>
      <c r="J115" s="255"/>
      <c r="K115" s="263"/>
    </row>
    <row r="116" ht="37.5" customHeight="1">
      <c r="B116" s="249" t="str">
        <f t="shared" si="7"/>
        <v>Unused</v>
      </c>
      <c r="C116" s="256" t="s">
        <v>325</v>
      </c>
      <c r="D116" s="258"/>
      <c r="E116" s="258"/>
      <c r="F116" s="258"/>
      <c r="G116" s="258"/>
      <c r="H116" s="259"/>
      <c r="I116" s="260"/>
      <c r="J116" s="255"/>
      <c r="K116" s="263"/>
    </row>
    <row r="117" ht="37.5" customHeight="1">
      <c r="B117" s="249" t="str">
        <f t="shared" si="7"/>
        <v>Unused</v>
      </c>
      <c r="C117" s="250" t="s">
        <v>326</v>
      </c>
      <c r="D117" s="252"/>
      <c r="E117" s="252"/>
      <c r="F117" s="252"/>
      <c r="G117" s="252"/>
      <c r="H117" s="253"/>
      <c r="I117" s="254"/>
      <c r="J117" s="255"/>
      <c r="K117" s="263"/>
    </row>
    <row r="118" ht="37.5" customHeight="1">
      <c r="B118" s="249" t="str">
        <f t="shared" si="7"/>
        <v>Unused</v>
      </c>
      <c r="C118" s="256" t="s">
        <v>327</v>
      </c>
      <c r="D118" s="258"/>
      <c r="E118" s="258"/>
      <c r="F118" s="258"/>
      <c r="G118" s="258"/>
      <c r="H118" s="259"/>
      <c r="I118" s="260"/>
      <c r="J118" s="255"/>
      <c r="K118" s="263"/>
    </row>
    <row r="119" ht="37.5" customHeight="1">
      <c r="B119" s="249" t="str">
        <f t="shared" si="7"/>
        <v>Unused</v>
      </c>
      <c r="C119" s="250" t="s">
        <v>328</v>
      </c>
      <c r="D119" s="252"/>
      <c r="E119" s="252"/>
      <c r="F119" s="252"/>
      <c r="G119" s="252"/>
      <c r="H119" s="253"/>
      <c r="I119" s="254"/>
      <c r="J119" s="255"/>
      <c r="K119" s="263"/>
    </row>
    <row r="120" ht="37.5" customHeight="1">
      <c r="B120" s="249" t="str">
        <f t="shared" si="7"/>
        <v>Unused</v>
      </c>
      <c r="C120" s="256" t="s">
        <v>329</v>
      </c>
      <c r="D120" s="258"/>
      <c r="E120" s="258"/>
      <c r="F120" s="258"/>
      <c r="G120" s="258"/>
      <c r="H120" s="259"/>
      <c r="I120" s="260"/>
      <c r="J120" s="255"/>
      <c r="K120" s="263"/>
    </row>
    <row r="121" ht="37.5" customHeight="1">
      <c r="B121" s="249" t="str">
        <f t="shared" si="7"/>
        <v>Unused</v>
      </c>
      <c r="C121" s="250" t="s">
        <v>330</v>
      </c>
      <c r="D121" s="252"/>
      <c r="E121" s="252"/>
      <c r="F121" s="252"/>
      <c r="G121" s="252"/>
      <c r="H121" s="253"/>
      <c r="I121" s="254"/>
      <c r="J121" s="255"/>
      <c r="K121" s="263"/>
    </row>
    <row r="122" ht="37.5" customHeight="1">
      <c r="B122" s="249" t="str">
        <f t="shared" si="7"/>
        <v>Unused</v>
      </c>
      <c r="C122" s="256" t="s">
        <v>331</v>
      </c>
      <c r="D122" s="258"/>
      <c r="E122" s="258"/>
      <c r="F122" s="258"/>
      <c r="G122" s="258"/>
      <c r="H122" s="259"/>
      <c r="I122" s="260"/>
      <c r="J122" s="255"/>
      <c r="K122" s="263"/>
    </row>
    <row r="123" ht="37.5" customHeight="1">
      <c r="B123" s="249" t="str">
        <f t="shared" si="7"/>
        <v>Unused</v>
      </c>
      <c r="C123" s="250" t="s">
        <v>332</v>
      </c>
      <c r="D123" s="252"/>
      <c r="E123" s="252"/>
      <c r="F123" s="252"/>
      <c r="G123" s="252"/>
      <c r="H123" s="253"/>
      <c r="I123" s="254"/>
      <c r="J123" s="255"/>
      <c r="K123" s="263"/>
    </row>
    <row r="124" ht="37.5" customHeight="1">
      <c r="B124" s="249" t="str">
        <f t="shared" si="7"/>
        <v>Unused</v>
      </c>
      <c r="C124" s="256" t="s">
        <v>333</v>
      </c>
      <c r="D124" s="258"/>
      <c r="E124" s="258"/>
      <c r="F124" s="258"/>
      <c r="G124" s="258"/>
      <c r="H124" s="259"/>
      <c r="I124" s="260"/>
      <c r="J124" s="255"/>
      <c r="K124" s="263"/>
    </row>
    <row r="125" ht="37.5" customHeight="1">
      <c r="B125" s="249" t="str">
        <f t="shared" si="7"/>
        <v>Unused</v>
      </c>
      <c r="C125" s="250" t="s">
        <v>334</v>
      </c>
      <c r="D125" s="252"/>
      <c r="E125" s="252"/>
      <c r="F125" s="252"/>
      <c r="G125" s="252"/>
      <c r="H125" s="253"/>
      <c r="I125" s="254"/>
      <c r="J125" s="255"/>
      <c r="K125" s="263"/>
    </row>
    <row r="126" ht="37.5" customHeight="1">
      <c r="B126" s="249" t="str">
        <f t="shared" si="7"/>
        <v>Unused</v>
      </c>
      <c r="C126" s="256" t="s">
        <v>335</v>
      </c>
      <c r="D126" s="258"/>
      <c r="E126" s="258"/>
      <c r="F126" s="258"/>
      <c r="G126" s="258"/>
      <c r="H126" s="259"/>
      <c r="I126" s="260"/>
      <c r="J126" s="255"/>
      <c r="K126" s="263"/>
    </row>
    <row r="127" ht="37.5" customHeight="1">
      <c r="B127" s="249" t="str">
        <f t="shared" si="7"/>
        <v>Unused</v>
      </c>
      <c r="C127" s="250" t="s">
        <v>336</v>
      </c>
      <c r="D127" s="252"/>
      <c r="E127" s="252"/>
      <c r="F127" s="252"/>
      <c r="G127" s="252"/>
      <c r="H127" s="253"/>
      <c r="I127" s="254"/>
      <c r="J127" s="255"/>
      <c r="K127" s="263"/>
    </row>
    <row r="128" ht="37.5" customHeight="1">
      <c r="B128" s="249" t="str">
        <f t="shared" si="7"/>
        <v>Unused</v>
      </c>
      <c r="C128" s="256" t="s">
        <v>337</v>
      </c>
      <c r="D128" s="258"/>
      <c r="E128" s="258"/>
      <c r="F128" s="258"/>
      <c r="G128" s="258"/>
      <c r="H128" s="259"/>
      <c r="I128" s="260"/>
      <c r="J128" s="255"/>
      <c r="K128" s="263"/>
    </row>
    <row r="129" ht="37.5" customHeight="1">
      <c r="B129" s="249" t="str">
        <f t="shared" si="7"/>
        <v>Unused</v>
      </c>
      <c r="C129" s="250" t="s">
        <v>338</v>
      </c>
      <c r="D129" s="252"/>
      <c r="E129" s="252"/>
      <c r="F129" s="252"/>
      <c r="G129" s="252"/>
      <c r="H129" s="253"/>
      <c r="I129" s="254"/>
      <c r="J129" s="255"/>
      <c r="K129" s="263"/>
    </row>
    <row r="130" ht="37.5" customHeight="1">
      <c r="B130" s="249" t="str">
        <f t="shared" si="7"/>
        <v>Unused</v>
      </c>
      <c r="C130" s="256" t="s">
        <v>339</v>
      </c>
      <c r="D130" s="258"/>
      <c r="E130" s="258"/>
      <c r="F130" s="258"/>
      <c r="G130" s="258"/>
      <c r="H130" s="259"/>
      <c r="I130" s="260"/>
      <c r="J130" s="255"/>
      <c r="K130" s="263"/>
    </row>
    <row r="131" ht="37.5" customHeight="1">
      <c r="B131" s="249" t="str">
        <f t="shared" si="7"/>
        <v>Unused</v>
      </c>
      <c r="C131" s="250" t="s">
        <v>340</v>
      </c>
      <c r="D131" s="252"/>
      <c r="E131" s="252"/>
      <c r="F131" s="252"/>
      <c r="G131" s="252"/>
      <c r="H131" s="253"/>
      <c r="I131" s="254"/>
      <c r="J131" s="255"/>
      <c r="K131" s="263"/>
    </row>
    <row r="132" ht="37.5" customHeight="1">
      <c r="B132" s="249" t="str">
        <f t="shared" si="7"/>
        <v>Unused</v>
      </c>
      <c r="C132" s="256" t="s">
        <v>341</v>
      </c>
      <c r="D132" s="258"/>
      <c r="E132" s="258"/>
      <c r="F132" s="258"/>
      <c r="G132" s="258"/>
      <c r="H132" s="259"/>
      <c r="I132" s="260"/>
      <c r="J132" s="255"/>
      <c r="K132" s="263"/>
    </row>
    <row r="133" ht="37.5" customHeight="1">
      <c r="B133" s="249" t="str">
        <f t="shared" si="7"/>
        <v>Unused</v>
      </c>
      <c r="C133" s="250" t="s">
        <v>342</v>
      </c>
      <c r="D133" s="252"/>
      <c r="E133" s="252"/>
      <c r="F133" s="252"/>
      <c r="G133" s="252"/>
      <c r="H133" s="253"/>
      <c r="I133" s="254"/>
      <c r="J133" s="255"/>
      <c r="K133" s="263"/>
    </row>
    <row r="134" ht="37.5" customHeight="1">
      <c r="B134" s="249" t="str">
        <f t="shared" si="7"/>
        <v>Unused</v>
      </c>
      <c r="C134" s="256" t="s">
        <v>343</v>
      </c>
      <c r="D134" s="258"/>
      <c r="E134" s="258"/>
      <c r="F134" s="258"/>
      <c r="G134" s="258"/>
      <c r="H134" s="259"/>
      <c r="I134" s="260"/>
      <c r="J134" s="255"/>
      <c r="K134" s="263"/>
    </row>
    <row r="135" ht="37.5" customHeight="1">
      <c r="B135" s="249" t="str">
        <f t="shared" si="7"/>
        <v>Unused</v>
      </c>
      <c r="C135" s="250" t="s">
        <v>344</v>
      </c>
      <c r="D135" s="252"/>
      <c r="E135" s="252"/>
      <c r="F135" s="252"/>
      <c r="G135" s="252"/>
      <c r="H135" s="253"/>
      <c r="I135" s="254"/>
      <c r="J135" s="255"/>
      <c r="K135" s="263"/>
    </row>
    <row r="136" ht="37.5" customHeight="1">
      <c r="B136" s="249" t="str">
        <f t="shared" si="7"/>
        <v>Unused</v>
      </c>
      <c r="C136" s="256" t="s">
        <v>345</v>
      </c>
      <c r="D136" s="258"/>
      <c r="E136" s="258"/>
      <c r="F136" s="258"/>
      <c r="G136" s="258"/>
      <c r="H136" s="259"/>
      <c r="I136" s="260"/>
      <c r="J136" s="255"/>
      <c r="K136" s="263"/>
    </row>
    <row r="137" ht="37.5" customHeight="1">
      <c r="B137" s="249" t="str">
        <f t="shared" si="7"/>
        <v>Unused</v>
      </c>
      <c r="C137" s="250" t="s">
        <v>346</v>
      </c>
      <c r="D137" s="252"/>
      <c r="E137" s="252"/>
      <c r="F137" s="252"/>
      <c r="G137" s="252"/>
      <c r="H137" s="253"/>
      <c r="I137" s="254"/>
      <c r="J137" s="255"/>
      <c r="K137" s="263"/>
    </row>
    <row r="138" ht="37.5" customHeight="1">
      <c r="B138" s="249" t="str">
        <f t="shared" si="7"/>
        <v>Unused</v>
      </c>
      <c r="C138" s="256" t="s">
        <v>347</v>
      </c>
      <c r="D138" s="258"/>
      <c r="E138" s="258"/>
      <c r="F138" s="258"/>
      <c r="G138" s="258"/>
      <c r="H138" s="259"/>
      <c r="I138" s="260"/>
      <c r="J138" s="255"/>
      <c r="K138" s="263"/>
    </row>
    <row r="139" ht="37.5" customHeight="1">
      <c r="B139" s="249" t="str">
        <f t="shared" si="7"/>
        <v>Unused</v>
      </c>
      <c r="C139" s="250" t="s">
        <v>348</v>
      </c>
      <c r="D139" s="252"/>
      <c r="E139" s="252"/>
      <c r="F139" s="252"/>
      <c r="G139" s="252"/>
      <c r="H139" s="253"/>
      <c r="I139" s="254"/>
      <c r="J139" s="255"/>
      <c r="K139" s="263"/>
    </row>
    <row r="140" ht="37.5" customHeight="1">
      <c r="B140" s="249" t="str">
        <f t="shared" si="7"/>
        <v>Unused</v>
      </c>
      <c r="C140" s="256" t="s">
        <v>349</v>
      </c>
      <c r="D140" s="258"/>
      <c r="E140" s="258"/>
      <c r="F140" s="258"/>
      <c r="G140" s="258"/>
      <c r="H140" s="259"/>
      <c r="I140" s="260"/>
      <c r="J140" s="255"/>
      <c r="K140" s="263"/>
    </row>
    <row r="141" ht="37.5" customHeight="1">
      <c r="B141" s="249" t="str">
        <f t="shared" si="7"/>
        <v>Unused</v>
      </c>
      <c r="C141" s="250" t="s">
        <v>350</v>
      </c>
      <c r="D141" s="252"/>
      <c r="E141" s="252"/>
      <c r="F141" s="252"/>
      <c r="G141" s="252"/>
      <c r="H141" s="253"/>
      <c r="I141" s="254"/>
      <c r="J141" s="255"/>
      <c r="K141" s="263"/>
    </row>
    <row r="142" ht="37.5" customHeight="1">
      <c r="B142" s="249" t="str">
        <f t="shared" si="7"/>
        <v>Unused</v>
      </c>
      <c r="C142" s="256" t="s">
        <v>351</v>
      </c>
      <c r="D142" s="258"/>
      <c r="E142" s="258"/>
      <c r="F142" s="258"/>
      <c r="G142" s="258"/>
      <c r="H142" s="259"/>
      <c r="I142" s="260"/>
      <c r="J142" s="255"/>
      <c r="K142" s="263"/>
    </row>
    <row r="143" ht="37.5" customHeight="1">
      <c r="B143" s="249" t="str">
        <f t="shared" si="7"/>
        <v>Unused</v>
      </c>
      <c r="C143" s="250" t="s">
        <v>352</v>
      </c>
      <c r="D143" s="252"/>
      <c r="E143" s="252"/>
      <c r="F143" s="252"/>
      <c r="G143" s="252"/>
      <c r="H143" s="253"/>
      <c r="I143" s="254"/>
      <c r="J143" s="255"/>
      <c r="K143" s="263"/>
    </row>
    <row r="144" ht="37.5" customHeight="1">
      <c r="B144" s="249" t="str">
        <f t="shared" si="7"/>
        <v>Unused</v>
      </c>
      <c r="C144" s="256" t="s">
        <v>353</v>
      </c>
      <c r="D144" s="258"/>
      <c r="E144" s="258"/>
      <c r="F144" s="258"/>
      <c r="G144" s="258"/>
      <c r="H144" s="259"/>
      <c r="I144" s="260"/>
      <c r="J144" s="255"/>
      <c r="K144" s="263"/>
    </row>
    <row r="145" ht="37.5" customHeight="1">
      <c r="B145" s="249" t="str">
        <f t="shared" si="7"/>
        <v>Unused</v>
      </c>
      <c r="C145" s="250" t="s">
        <v>354</v>
      </c>
      <c r="D145" s="252"/>
      <c r="E145" s="252"/>
      <c r="F145" s="252"/>
      <c r="G145" s="252"/>
      <c r="H145" s="253"/>
      <c r="I145" s="254"/>
      <c r="J145" s="255"/>
      <c r="K145" s="263"/>
    </row>
    <row r="146" ht="37.5" customHeight="1">
      <c r="B146" s="249" t="str">
        <f t="shared" si="7"/>
        <v>Unused</v>
      </c>
      <c r="C146" s="256" t="s">
        <v>355</v>
      </c>
      <c r="D146" s="258"/>
      <c r="E146" s="258"/>
      <c r="F146" s="258"/>
      <c r="G146" s="258"/>
      <c r="H146" s="259"/>
      <c r="I146" s="260"/>
      <c r="J146" s="255"/>
      <c r="K146" s="263"/>
    </row>
    <row r="147" ht="37.5" customHeight="1">
      <c r="B147" s="249" t="str">
        <f t="shared" si="7"/>
        <v>Unused</v>
      </c>
      <c r="C147" s="250" t="s">
        <v>356</v>
      </c>
      <c r="D147" s="252"/>
      <c r="E147" s="252"/>
      <c r="F147" s="252"/>
      <c r="G147" s="252"/>
      <c r="H147" s="253"/>
      <c r="I147" s="254"/>
      <c r="J147" s="255"/>
      <c r="K147" s="263"/>
    </row>
    <row r="148" ht="37.5" customHeight="1">
      <c r="B148" s="249" t="str">
        <f t="shared" si="7"/>
        <v>Unused</v>
      </c>
      <c r="C148" s="256" t="s">
        <v>357</v>
      </c>
      <c r="D148" s="258"/>
      <c r="E148" s="258"/>
      <c r="F148" s="258"/>
      <c r="G148" s="258"/>
      <c r="H148" s="259"/>
      <c r="I148" s="260"/>
      <c r="J148" s="255"/>
      <c r="K148" s="263"/>
    </row>
    <row r="149" ht="37.5" customHeight="1">
      <c r="B149" s="249" t="str">
        <f t="shared" si="7"/>
        <v>Unused</v>
      </c>
      <c r="C149" s="250" t="s">
        <v>358</v>
      </c>
      <c r="D149" s="252"/>
      <c r="E149" s="252"/>
      <c r="F149" s="252"/>
      <c r="G149" s="252"/>
      <c r="H149" s="253"/>
      <c r="I149" s="254"/>
      <c r="J149" s="255"/>
      <c r="K149" s="263"/>
    </row>
    <row r="150" ht="37.5" customHeight="1">
      <c r="B150" s="249" t="str">
        <f t="shared" si="7"/>
        <v>Unused</v>
      </c>
      <c r="C150" s="256" t="s">
        <v>359</v>
      </c>
      <c r="D150" s="258"/>
      <c r="E150" s="258"/>
      <c r="F150" s="258"/>
      <c r="G150" s="258"/>
      <c r="H150" s="259"/>
      <c r="I150" s="260"/>
      <c r="J150" s="255"/>
      <c r="K150" s="263"/>
    </row>
    <row r="151" ht="37.5" customHeight="1">
      <c r="B151" s="249" t="str">
        <f t="shared" si="7"/>
        <v>Unused</v>
      </c>
      <c r="C151" s="250" t="s">
        <v>360</v>
      </c>
      <c r="D151" s="252"/>
      <c r="E151" s="252"/>
      <c r="F151" s="252"/>
      <c r="G151" s="252"/>
      <c r="H151" s="253"/>
      <c r="I151" s="254"/>
      <c r="J151" s="255"/>
      <c r="K151" s="263"/>
    </row>
    <row r="152" ht="37.5" customHeight="1">
      <c r="B152" s="249" t="str">
        <f t="shared" si="7"/>
        <v>Unused</v>
      </c>
      <c r="C152" s="256" t="s">
        <v>361</v>
      </c>
      <c r="D152" s="258"/>
      <c r="E152" s="258"/>
      <c r="F152" s="258"/>
      <c r="G152" s="258"/>
      <c r="H152" s="259"/>
      <c r="I152" s="260"/>
      <c r="J152" s="255"/>
      <c r="K152" s="263"/>
    </row>
    <row r="153" ht="37.5" customHeight="1">
      <c r="B153" s="249" t="str">
        <f t="shared" si="7"/>
        <v>Unused</v>
      </c>
      <c r="C153" s="250" t="s">
        <v>362</v>
      </c>
      <c r="D153" s="252"/>
      <c r="E153" s="252"/>
      <c r="F153" s="252"/>
      <c r="G153" s="252"/>
      <c r="H153" s="253"/>
      <c r="I153" s="254"/>
      <c r="J153" s="255"/>
      <c r="K153" s="263"/>
    </row>
    <row r="154" ht="37.5" customHeight="1">
      <c r="B154" s="249" t="str">
        <f t="shared" si="7"/>
        <v>Unused</v>
      </c>
      <c r="C154" s="256" t="s">
        <v>363</v>
      </c>
      <c r="D154" s="258"/>
      <c r="E154" s="258"/>
      <c r="F154" s="258"/>
      <c r="G154" s="258"/>
      <c r="H154" s="259"/>
      <c r="I154" s="260"/>
      <c r="J154" s="255"/>
      <c r="K154" s="263"/>
    </row>
    <row r="155" ht="37.5" customHeight="1">
      <c r="B155" s="249" t="str">
        <f t="shared" si="7"/>
        <v>Unused</v>
      </c>
      <c r="C155" s="250" t="s">
        <v>364</v>
      </c>
      <c r="D155" s="252"/>
      <c r="E155" s="252"/>
      <c r="F155" s="252"/>
      <c r="G155" s="252"/>
      <c r="H155" s="253"/>
      <c r="I155" s="254"/>
      <c r="J155" s="255"/>
      <c r="K155" s="263"/>
    </row>
    <row r="156" ht="37.5" customHeight="1">
      <c r="B156" s="249" t="str">
        <f t="shared" si="7"/>
        <v>Unused</v>
      </c>
      <c r="C156" s="256" t="s">
        <v>365</v>
      </c>
      <c r="D156" s="258"/>
      <c r="E156" s="258"/>
      <c r="F156" s="258"/>
      <c r="G156" s="258"/>
      <c r="H156" s="259"/>
      <c r="I156" s="260"/>
      <c r="J156" s="255"/>
      <c r="K156" s="263"/>
    </row>
    <row r="157" ht="37.5" customHeight="1">
      <c r="B157" s="249" t="str">
        <f t="shared" si="7"/>
        <v>Unused</v>
      </c>
      <c r="C157" s="250" t="s">
        <v>366</v>
      </c>
      <c r="D157" s="252"/>
      <c r="E157" s="252"/>
      <c r="F157" s="252"/>
      <c r="G157" s="252"/>
      <c r="H157" s="253"/>
      <c r="I157" s="254"/>
      <c r="J157" s="255"/>
      <c r="K157" s="263"/>
    </row>
    <row r="158" ht="37.5" customHeight="1">
      <c r="B158" s="249" t="str">
        <f t="shared" si="7"/>
        <v>Unused</v>
      </c>
      <c r="C158" s="256" t="s">
        <v>367</v>
      </c>
      <c r="D158" s="258"/>
      <c r="E158" s="258"/>
      <c r="F158" s="258"/>
      <c r="G158" s="258"/>
      <c r="H158" s="259"/>
      <c r="I158" s="260"/>
      <c r="J158" s="255"/>
      <c r="K158" s="263"/>
    </row>
    <row r="159" ht="37.5" customHeight="1">
      <c r="B159" s="249" t="str">
        <f t="shared" si="7"/>
        <v>Unused</v>
      </c>
      <c r="C159" s="250" t="s">
        <v>368</v>
      </c>
      <c r="D159" s="252"/>
      <c r="E159" s="252"/>
      <c r="F159" s="252"/>
      <c r="G159" s="252"/>
      <c r="H159" s="253"/>
      <c r="I159" s="254"/>
      <c r="J159" s="255"/>
      <c r="K159" s="263"/>
    </row>
    <row r="160" ht="37.5" customHeight="1">
      <c r="B160" s="249" t="str">
        <f t="shared" si="7"/>
        <v>Unused</v>
      </c>
      <c r="C160" s="256" t="s">
        <v>369</v>
      </c>
      <c r="D160" s="258"/>
      <c r="E160" s="258"/>
      <c r="F160" s="258"/>
      <c r="G160" s="258"/>
      <c r="H160" s="259"/>
      <c r="I160" s="260"/>
      <c r="J160" s="255"/>
      <c r="K160" s="263"/>
    </row>
    <row r="161" ht="37.5" customHeight="1">
      <c r="B161" s="249" t="str">
        <f t="shared" si="7"/>
        <v>Unused</v>
      </c>
      <c r="C161" s="250" t="s">
        <v>370</v>
      </c>
      <c r="D161" s="252"/>
      <c r="E161" s="252"/>
      <c r="F161" s="252"/>
      <c r="G161" s="252"/>
      <c r="H161" s="253"/>
      <c r="I161" s="254"/>
      <c r="J161" s="255"/>
      <c r="K161" s="263"/>
    </row>
    <row r="162" ht="37.5" customHeight="1">
      <c r="B162" s="249" t="str">
        <f t="shared" si="7"/>
        <v>Unused</v>
      </c>
      <c r="C162" s="256" t="s">
        <v>371</v>
      </c>
      <c r="D162" s="258"/>
      <c r="E162" s="258"/>
      <c r="F162" s="258"/>
      <c r="G162" s="258"/>
      <c r="H162" s="259"/>
      <c r="I162" s="260"/>
      <c r="J162" s="255"/>
      <c r="K162" s="263"/>
    </row>
    <row r="163" ht="37.5" customHeight="1">
      <c r="B163" s="249" t="str">
        <f t="shared" si="7"/>
        <v>Unused</v>
      </c>
      <c r="C163" s="250" t="s">
        <v>372</v>
      </c>
      <c r="D163" s="252"/>
      <c r="E163" s="252"/>
      <c r="F163" s="252"/>
      <c r="G163" s="252"/>
      <c r="H163" s="253"/>
      <c r="I163" s="254"/>
      <c r="J163" s="255"/>
      <c r="K163" s="263"/>
    </row>
    <row r="164" ht="37.5" customHeight="1">
      <c r="B164" s="249" t="str">
        <f t="shared" si="7"/>
        <v>Unused</v>
      </c>
      <c r="C164" s="256" t="s">
        <v>373</v>
      </c>
      <c r="D164" s="258"/>
      <c r="E164" s="258"/>
      <c r="F164" s="258"/>
      <c r="G164" s="258"/>
      <c r="H164" s="259"/>
      <c r="I164" s="260"/>
      <c r="J164" s="255"/>
      <c r="K164" s="263"/>
    </row>
    <row r="165" ht="37.5" customHeight="1">
      <c r="B165" s="249" t="str">
        <f t="shared" si="7"/>
        <v>Unused</v>
      </c>
      <c r="C165" s="250" t="s">
        <v>374</v>
      </c>
      <c r="D165" s="252"/>
      <c r="E165" s="252"/>
      <c r="F165" s="252"/>
      <c r="G165" s="252"/>
      <c r="H165" s="253"/>
      <c r="I165" s="254"/>
      <c r="J165" s="255"/>
      <c r="K165" s="263"/>
    </row>
    <row r="166" ht="37.5" customHeight="1">
      <c r="B166" s="249" t="str">
        <f t="shared" si="7"/>
        <v>Unused</v>
      </c>
      <c r="C166" s="256" t="s">
        <v>375</v>
      </c>
      <c r="D166" s="258"/>
      <c r="E166" s="258"/>
      <c r="F166" s="258"/>
      <c r="G166" s="258"/>
      <c r="H166" s="259"/>
      <c r="I166" s="260"/>
      <c r="J166" s="255"/>
      <c r="K166" s="263"/>
    </row>
    <row r="167" ht="37.5" customHeight="1">
      <c r="B167" s="249" t="str">
        <f t="shared" si="7"/>
        <v>Unused</v>
      </c>
      <c r="C167" s="250" t="s">
        <v>376</v>
      </c>
      <c r="D167" s="252"/>
      <c r="E167" s="252"/>
      <c r="F167" s="252"/>
      <c r="G167" s="252"/>
      <c r="H167" s="253"/>
      <c r="I167" s="254"/>
      <c r="J167" s="255"/>
      <c r="K167" s="263"/>
    </row>
    <row r="168" ht="37.5" customHeight="1">
      <c r="B168" s="249" t="str">
        <f t="shared" si="7"/>
        <v>Unused</v>
      </c>
      <c r="C168" s="256" t="s">
        <v>377</v>
      </c>
      <c r="D168" s="258"/>
      <c r="E168" s="258"/>
      <c r="F168" s="258"/>
      <c r="G168" s="258"/>
      <c r="H168" s="259"/>
      <c r="I168" s="260"/>
      <c r="J168" s="255"/>
      <c r="K168" s="263"/>
    </row>
    <row r="169" ht="37.5" customHeight="1">
      <c r="B169" s="249" t="str">
        <f t="shared" si="7"/>
        <v>Unused</v>
      </c>
      <c r="C169" s="250" t="s">
        <v>378</v>
      </c>
      <c r="D169" s="252"/>
      <c r="E169" s="252"/>
      <c r="F169" s="252"/>
      <c r="G169" s="252"/>
      <c r="H169" s="253"/>
      <c r="I169" s="254"/>
      <c r="J169" s="255"/>
      <c r="K169" s="263"/>
    </row>
    <row r="170" ht="37.5" customHeight="1">
      <c r="B170" s="249" t="str">
        <f t="shared" si="7"/>
        <v>Unused</v>
      </c>
      <c r="C170" s="256" t="s">
        <v>379</v>
      </c>
      <c r="D170" s="258"/>
      <c r="E170" s="258"/>
      <c r="F170" s="258"/>
      <c r="G170" s="258"/>
      <c r="H170" s="259"/>
      <c r="I170" s="260"/>
      <c r="J170" s="255"/>
      <c r="K170" s="263"/>
    </row>
    <row r="171" ht="37.5" customHeight="1">
      <c r="B171" s="249" t="str">
        <f t="shared" si="7"/>
        <v>Unused</v>
      </c>
      <c r="C171" s="250" t="s">
        <v>380</v>
      </c>
      <c r="D171" s="252"/>
      <c r="E171" s="252"/>
      <c r="F171" s="252"/>
      <c r="G171" s="252"/>
      <c r="H171" s="253"/>
      <c r="I171" s="254"/>
      <c r="J171" s="255"/>
      <c r="K171" s="263"/>
    </row>
    <row r="172" ht="37.5" customHeight="1">
      <c r="B172" s="249" t="str">
        <f t="shared" si="7"/>
        <v>Unused</v>
      </c>
      <c r="C172" s="256" t="s">
        <v>381</v>
      </c>
      <c r="D172" s="258"/>
      <c r="E172" s="258"/>
      <c r="F172" s="258"/>
      <c r="G172" s="258"/>
      <c r="H172" s="259"/>
      <c r="I172" s="260"/>
      <c r="J172" s="255"/>
      <c r="K172" s="263"/>
    </row>
    <row r="173" ht="37.5" customHeight="1">
      <c r="B173" s="249" t="str">
        <f t="shared" si="7"/>
        <v>Unused</v>
      </c>
      <c r="C173" s="250" t="s">
        <v>382</v>
      </c>
      <c r="D173" s="252"/>
      <c r="E173" s="252"/>
      <c r="F173" s="252"/>
      <c r="G173" s="252"/>
      <c r="H173" s="253"/>
      <c r="I173" s="254"/>
      <c r="J173" s="255"/>
      <c r="K173" s="263"/>
    </row>
    <row r="174" ht="37.5" customHeight="1">
      <c r="B174" s="249" t="str">
        <f t="shared" si="7"/>
        <v>Unused</v>
      </c>
      <c r="C174" s="256" t="s">
        <v>383</v>
      </c>
      <c r="D174" s="258"/>
      <c r="E174" s="258"/>
      <c r="F174" s="258"/>
      <c r="G174" s="258"/>
      <c r="H174" s="259"/>
      <c r="I174" s="260"/>
      <c r="J174" s="255"/>
      <c r="K174" s="263"/>
    </row>
    <row r="175" ht="37.5" customHeight="1">
      <c r="B175" s="249" t="str">
        <f t="shared" si="7"/>
        <v>Unused</v>
      </c>
      <c r="C175" s="250" t="s">
        <v>384</v>
      </c>
      <c r="D175" s="252"/>
      <c r="E175" s="252"/>
      <c r="F175" s="252"/>
      <c r="G175" s="252"/>
      <c r="H175" s="253"/>
      <c r="I175" s="254"/>
      <c r="J175" s="255"/>
      <c r="K175" s="263"/>
    </row>
    <row r="176" ht="37.5" customHeight="1">
      <c r="B176" s="249" t="str">
        <f t="shared" si="7"/>
        <v>Unused</v>
      </c>
      <c r="C176" s="256" t="s">
        <v>385</v>
      </c>
      <c r="D176" s="258"/>
      <c r="E176" s="258"/>
      <c r="F176" s="258"/>
      <c r="G176" s="258"/>
      <c r="H176" s="259"/>
      <c r="I176" s="260"/>
      <c r="J176" s="255"/>
      <c r="K176" s="263"/>
    </row>
    <row r="177" ht="37.5" customHeight="1">
      <c r="B177" s="249" t="str">
        <f t="shared" si="7"/>
        <v>Unused</v>
      </c>
      <c r="C177" s="250" t="s">
        <v>386</v>
      </c>
      <c r="D177" s="252"/>
      <c r="E177" s="252"/>
      <c r="F177" s="252"/>
      <c r="G177" s="252"/>
      <c r="H177" s="253"/>
      <c r="I177" s="254"/>
      <c r="J177" s="255"/>
      <c r="K177" s="263"/>
    </row>
    <row r="178" ht="37.5" customHeight="1">
      <c r="B178" s="249" t="str">
        <f t="shared" si="7"/>
        <v>Unused</v>
      </c>
      <c r="C178" s="256" t="s">
        <v>387</v>
      </c>
      <c r="D178" s="258"/>
      <c r="E178" s="258"/>
      <c r="F178" s="258"/>
      <c r="G178" s="258"/>
      <c r="H178" s="259"/>
      <c r="I178" s="260"/>
      <c r="J178" s="255"/>
      <c r="K178" s="263"/>
    </row>
    <row r="179" ht="37.5" customHeight="1">
      <c r="B179" s="249" t="str">
        <f t="shared" si="7"/>
        <v>Unused</v>
      </c>
      <c r="C179" s="250" t="s">
        <v>388</v>
      </c>
      <c r="D179" s="252"/>
      <c r="E179" s="252"/>
      <c r="F179" s="252"/>
      <c r="G179" s="252"/>
      <c r="H179" s="253"/>
      <c r="I179" s="254"/>
      <c r="J179" s="255"/>
      <c r="K179" s="263"/>
    </row>
    <row r="180" ht="37.5" customHeight="1">
      <c r="B180" s="249" t="str">
        <f t="shared" si="7"/>
        <v>Unused</v>
      </c>
      <c r="C180" s="256" t="s">
        <v>389</v>
      </c>
      <c r="D180" s="258"/>
      <c r="E180" s="258"/>
      <c r="F180" s="258"/>
      <c r="G180" s="258"/>
      <c r="H180" s="259"/>
      <c r="I180" s="260"/>
      <c r="J180" s="255"/>
      <c r="K180" s="263"/>
    </row>
    <row r="181" ht="37.5" customHeight="1">
      <c r="B181" s="249" t="str">
        <f t="shared" si="7"/>
        <v>Unused</v>
      </c>
      <c r="C181" s="250" t="s">
        <v>390</v>
      </c>
      <c r="D181" s="252"/>
      <c r="E181" s="252"/>
      <c r="F181" s="252"/>
      <c r="G181" s="252"/>
      <c r="H181" s="253"/>
      <c r="I181" s="254"/>
      <c r="J181" s="255"/>
      <c r="K181" s="263"/>
    </row>
    <row r="182" ht="37.5" customHeight="1">
      <c r="B182" s="249" t="str">
        <f t="shared" si="7"/>
        <v>Unused</v>
      </c>
      <c r="C182" s="256" t="s">
        <v>391</v>
      </c>
      <c r="D182" s="258"/>
      <c r="E182" s="258"/>
      <c r="F182" s="258"/>
      <c r="G182" s="258"/>
      <c r="H182" s="259"/>
      <c r="I182" s="260"/>
      <c r="J182" s="255"/>
      <c r="K182" s="263"/>
    </row>
    <row r="183" ht="37.5" customHeight="1">
      <c r="B183" s="249" t="str">
        <f t="shared" si="7"/>
        <v>Unused</v>
      </c>
      <c r="C183" s="250" t="s">
        <v>392</v>
      </c>
      <c r="D183" s="252"/>
      <c r="E183" s="252"/>
      <c r="F183" s="252"/>
      <c r="G183" s="252"/>
      <c r="H183" s="253"/>
      <c r="I183" s="254"/>
      <c r="J183" s="255"/>
      <c r="K183" s="263"/>
    </row>
    <row r="184" ht="37.5" customHeight="1">
      <c r="B184" s="249" t="str">
        <f t="shared" si="7"/>
        <v>Unused</v>
      </c>
      <c r="C184" s="256" t="s">
        <v>393</v>
      </c>
      <c r="D184" s="258"/>
      <c r="E184" s="258"/>
      <c r="F184" s="258"/>
      <c r="G184" s="258"/>
      <c r="H184" s="259"/>
      <c r="I184" s="260"/>
      <c r="J184" s="255"/>
      <c r="K184" s="263"/>
    </row>
    <row r="185" ht="37.5" customHeight="1">
      <c r="B185" s="249" t="str">
        <f t="shared" si="7"/>
        <v>Unused</v>
      </c>
      <c r="C185" s="250" t="s">
        <v>394</v>
      </c>
      <c r="D185" s="252"/>
      <c r="E185" s="252"/>
      <c r="F185" s="252"/>
      <c r="G185" s="252"/>
      <c r="H185" s="253"/>
      <c r="I185" s="254"/>
      <c r="J185" s="255"/>
      <c r="K185" s="263"/>
    </row>
    <row r="186" ht="37.5" customHeight="1">
      <c r="B186" s="249" t="str">
        <f t="shared" si="7"/>
        <v>Unused</v>
      </c>
      <c r="C186" s="256" t="s">
        <v>395</v>
      </c>
      <c r="D186" s="258"/>
      <c r="E186" s="258"/>
      <c r="F186" s="258"/>
      <c r="G186" s="258"/>
      <c r="H186" s="259"/>
      <c r="I186" s="260"/>
      <c r="J186" s="255"/>
      <c r="K186" s="263"/>
    </row>
    <row r="187" ht="37.5" customHeight="1">
      <c r="B187" s="249" t="str">
        <f t="shared" si="7"/>
        <v>Unused</v>
      </c>
      <c r="C187" s="250" t="s">
        <v>396</v>
      </c>
      <c r="D187" s="252"/>
      <c r="E187" s="252"/>
      <c r="F187" s="252"/>
      <c r="G187" s="252"/>
      <c r="H187" s="253"/>
      <c r="I187" s="254"/>
      <c r="J187" s="255"/>
      <c r="K187" s="263"/>
    </row>
    <row r="188" ht="37.5" customHeight="1">
      <c r="B188" s="249" t="str">
        <f t="shared" si="7"/>
        <v>Unused</v>
      </c>
      <c r="C188" s="256" t="s">
        <v>397</v>
      </c>
      <c r="D188" s="258"/>
      <c r="E188" s="258"/>
      <c r="F188" s="258"/>
      <c r="G188" s="258"/>
      <c r="H188" s="259"/>
      <c r="I188" s="260"/>
      <c r="J188" s="255"/>
      <c r="K188" s="263"/>
    </row>
    <row r="189" ht="37.5" customHeight="1">
      <c r="B189" s="249" t="str">
        <f t="shared" si="7"/>
        <v>Unused</v>
      </c>
      <c r="C189" s="250" t="s">
        <v>398</v>
      </c>
      <c r="D189" s="252"/>
      <c r="E189" s="252"/>
      <c r="F189" s="252"/>
      <c r="G189" s="252"/>
      <c r="H189" s="253"/>
      <c r="I189" s="254"/>
      <c r="J189" s="255"/>
      <c r="K189" s="263"/>
    </row>
    <row r="190" ht="37.5" customHeight="1">
      <c r="B190" s="249" t="str">
        <f t="shared" si="7"/>
        <v>Unused</v>
      </c>
      <c r="C190" s="256" t="s">
        <v>399</v>
      </c>
      <c r="D190" s="258"/>
      <c r="E190" s="258"/>
      <c r="F190" s="258"/>
      <c r="G190" s="258"/>
      <c r="H190" s="259"/>
      <c r="I190" s="260"/>
      <c r="J190" s="255"/>
      <c r="K190" s="263"/>
    </row>
    <row r="191" ht="37.5" customHeight="1">
      <c r="B191" s="249" t="str">
        <f t="shared" si="7"/>
        <v>Unused</v>
      </c>
      <c r="C191" s="250" t="s">
        <v>400</v>
      </c>
      <c r="D191" s="252"/>
      <c r="E191" s="252"/>
      <c r="F191" s="252"/>
      <c r="G191" s="252"/>
      <c r="H191" s="253"/>
      <c r="I191" s="254"/>
      <c r="J191" s="255"/>
      <c r="K191" s="263"/>
    </row>
    <row r="192" ht="37.5" customHeight="1">
      <c r="B192" s="249" t="str">
        <f t="shared" si="7"/>
        <v>Unused</v>
      </c>
      <c r="C192" s="256" t="s">
        <v>401</v>
      </c>
      <c r="D192" s="258"/>
      <c r="E192" s="258"/>
      <c r="F192" s="258"/>
      <c r="G192" s="258"/>
      <c r="H192" s="259"/>
      <c r="I192" s="260"/>
      <c r="J192" s="255"/>
      <c r="K192" s="263"/>
    </row>
    <row r="193" ht="37.5" customHeight="1">
      <c r="B193" s="249" t="str">
        <f t="shared" si="7"/>
        <v>Unused</v>
      </c>
      <c r="C193" s="250" t="s">
        <v>402</v>
      </c>
      <c r="D193" s="252"/>
      <c r="E193" s="252"/>
      <c r="F193" s="252"/>
      <c r="G193" s="252"/>
      <c r="H193" s="253"/>
      <c r="I193" s="254"/>
      <c r="J193" s="255"/>
      <c r="K193" s="263"/>
    </row>
    <row r="194" ht="37.5" customHeight="1">
      <c r="B194" s="249" t="str">
        <f t="shared" si="7"/>
        <v>Unused</v>
      </c>
      <c r="C194" s="256" t="s">
        <v>403</v>
      </c>
      <c r="D194" s="258"/>
      <c r="E194" s="258"/>
      <c r="F194" s="258"/>
      <c r="G194" s="258"/>
      <c r="H194" s="259"/>
      <c r="I194" s="260"/>
      <c r="J194" s="255"/>
      <c r="K194" s="263"/>
    </row>
    <row r="195" ht="37.5" customHeight="1">
      <c r="B195" s="249" t="str">
        <f t="shared" si="7"/>
        <v>Unused</v>
      </c>
      <c r="C195" s="250" t="s">
        <v>404</v>
      </c>
      <c r="D195" s="252"/>
      <c r="E195" s="252"/>
      <c r="F195" s="252"/>
      <c r="G195" s="252"/>
      <c r="H195" s="253"/>
      <c r="I195" s="254"/>
      <c r="J195" s="255"/>
      <c r="K195" s="263"/>
    </row>
    <row r="196" ht="37.5" customHeight="1">
      <c r="B196" s="249" t="str">
        <f t="shared" si="7"/>
        <v>Unused</v>
      </c>
      <c r="C196" s="256" t="s">
        <v>405</v>
      </c>
      <c r="D196" s="258"/>
      <c r="E196" s="258"/>
      <c r="F196" s="258"/>
      <c r="G196" s="258"/>
      <c r="H196" s="259"/>
      <c r="I196" s="260"/>
      <c r="J196" s="255"/>
      <c r="K196" s="263"/>
    </row>
    <row r="197" ht="37.5" customHeight="1">
      <c r="B197" s="249" t="str">
        <f t="shared" si="7"/>
        <v>Unused</v>
      </c>
      <c r="C197" s="250" t="s">
        <v>406</v>
      </c>
      <c r="D197" s="252"/>
      <c r="E197" s="252"/>
      <c r="F197" s="252"/>
      <c r="G197" s="252"/>
      <c r="H197" s="253"/>
      <c r="I197" s="254"/>
      <c r="J197" s="255"/>
      <c r="K197" s="263"/>
    </row>
    <row r="198" ht="37.5" customHeight="1">
      <c r="B198" s="249" t="str">
        <f t="shared" si="7"/>
        <v>Unused</v>
      </c>
      <c r="C198" s="256" t="s">
        <v>407</v>
      </c>
      <c r="D198" s="258"/>
      <c r="E198" s="258"/>
      <c r="F198" s="258"/>
      <c r="G198" s="258"/>
      <c r="H198" s="259"/>
      <c r="I198" s="260"/>
      <c r="J198" s="255"/>
      <c r="K198" s="263"/>
    </row>
    <row r="199" ht="37.5" customHeight="1">
      <c r="B199" s="249" t="str">
        <f t="shared" si="7"/>
        <v>Unused</v>
      </c>
      <c r="C199" s="250" t="s">
        <v>408</v>
      </c>
      <c r="D199" s="252"/>
      <c r="E199" s="252"/>
      <c r="F199" s="252"/>
      <c r="G199" s="252"/>
      <c r="H199" s="253"/>
      <c r="I199" s="254"/>
      <c r="J199" s="255"/>
      <c r="K199" s="263"/>
    </row>
    <row r="200" ht="37.5" customHeight="1">
      <c r="B200" s="249" t="str">
        <f t="shared" si="7"/>
        <v>Unused</v>
      </c>
      <c r="C200" s="256" t="s">
        <v>409</v>
      </c>
      <c r="D200" s="258"/>
      <c r="E200" s="258"/>
      <c r="F200" s="258"/>
      <c r="G200" s="258"/>
      <c r="H200" s="259"/>
      <c r="I200" s="260"/>
      <c r="J200" s="255"/>
      <c r="K200" s="263"/>
    </row>
    <row r="201" ht="37.5" customHeight="1">
      <c r="B201" s="249" t="str">
        <f t="shared" si="7"/>
        <v>Unused</v>
      </c>
      <c r="C201" s="250" t="s">
        <v>410</v>
      </c>
      <c r="D201" s="252"/>
      <c r="E201" s="252"/>
      <c r="F201" s="252"/>
      <c r="G201" s="252"/>
      <c r="H201" s="253"/>
      <c r="I201" s="254"/>
      <c r="J201" s="255"/>
      <c r="K201" s="263"/>
    </row>
    <row r="202" ht="37.5" customHeight="1">
      <c r="B202" s="249" t="str">
        <f t="shared" si="7"/>
        <v>Unused</v>
      </c>
      <c r="C202" s="256" t="s">
        <v>411</v>
      </c>
      <c r="D202" s="258"/>
      <c r="E202" s="258"/>
      <c r="F202" s="258"/>
      <c r="G202" s="258"/>
      <c r="H202" s="259"/>
      <c r="I202" s="260"/>
      <c r="J202" s="255"/>
      <c r="K202" s="263"/>
    </row>
    <row r="203" ht="37.5" customHeight="1">
      <c r="B203" s="249" t="str">
        <f t="shared" si="7"/>
        <v>Unused</v>
      </c>
      <c r="C203" s="250" t="s">
        <v>412</v>
      </c>
      <c r="D203" s="252"/>
      <c r="E203" s="252"/>
      <c r="F203" s="252"/>
      <c r="G203" s="252"/>
      <c r="H203" s="253"/>
      <c r="I203" s="254"/>
      <c r="J203" s="255"/>
      <c r="K203" s="263"/>
    </row>
    <row r="204" ht="37.5" customHeight="1">
      <c r="B204" s="249" t="str">
        <f t="shared" si="7"/>
        <v>Unused</v>
      </c>
      <c r="C204" s="256" t="s">
        <v>413</v>
      </c>
      <c r="D204" s="258"/>
      <c r="E204" s="258"/>
      <c r="F204" s="258"/>
      <c r="G204" s="258"/>
      <c r="H204" s="259"/>
      <c r="I204" s="260"/>
      <c r="J204" s="255"/>
      <c r="K204" s="263"/>
    </row>
    <row r="205" ht="37.5" customHeight="1">
      <c r="B205" s="249" t="str">
        <f t="shared" si="7"/>
        <v>Unused</v>
      </c>
      <c r="C205" s="250" t="s">
        <v>414</v>
      </c>
      <c r="D205" s="252"/>
      <c r="E205" s="252"/>
      <c r="F205" s="252"/>
      <c r="G205" s="252"/>
      <c r="H205" s="253"/>
      <c r="I205" s="254"/>
      <c r="J205" s="255"/>
      <c r="K205" s="263"/>
    </row>
    <row r="206" ht="37.5" customHeight="1">
      <c r="B206" s="249" t="str">
        <f t="shared" si="7"/>
        <v>Unused</v>
      </c>
      <c r="C206" s="256" t="s">
        <v>415</v>
      </c>
      <c r="D206" s="258"/>
      <c r="E206" s="258"/>
      <c r="F206" s="258"/>
      <c r="G206" s="258"/>
      <c r="H206" s="259"/>
      <c r="I206" s="260"/>
      <c r="J206" s="255"/>
      <c r="K206" s="263"/>
    </row>
    <row r="207" ht="37.5" customHeight="1">
      <c r="B207" s="249" t="str">
        <f t="shared" si="7"/>
        <v>Unused</v>
      </c>
      <c r="C207" s="250" t="s">
        <v>416</v>
      </c>
      <c r="D207" s="252"/>
      <c r="E207" s="252"/>
      <c r="F207" s="252"/>
      <c r="G207" s="252"/>
      <c r="H207" s="253"/>
      <c r="I207" s="254"/>
      <c r="J207" s="255"/>
      <c r="K207" s="263"/>
    </row>
    <row r="208" ht="37.5" customHeight="1">
      <c r="B208" s="249" t="str">
        <f t="shared" si="7"/>
        <v>Unused</v>
      </c>
      <c r="C208" s="256" t="s">
        <v>417</v>
      </c>
      <c r="D208" s="258"/>
      <c r="E208" s="258"/>
      <c r="F208" s="258"/>
      <c r="G208" s="258"/>
      <c r="H208" s="259"/>
      <c r="I208" s="260"/>
      <c r="J208" s="255"/>
      <c r="K208" s="263"/>
    </row>
    <row r="209" ht="37.5" customHeight="1">
      <c r="B209" s="249" t="str">
        <f t="shared" si="7"/>
        <v>Unused</v>
      </c>
      <c r="C209" s="250" t="s">
        <v>418</v>
      </c>
      <c r="D209" s="252"/>
      <c r="E209" s="252"/>
      <c r="F209" s="252"/>
      <c r="G209" s="252"/>
      <c r="H209" s="253"/>
      <c r="I209" s="254"/>
      <c r="J209" s="255"/>
      <c r="K209" s="263"/>
    </row>
    <row r="210" ht="37.5" customHeight="1">
      <c r="B210" s="249" t="str">
        <f t="shared" si="7"/>
        <v>Unused</v>
      </c>
      <c r="C210" s="256" t="s">
        <v>419</v>
      </c>
      <c r="D210" s="258"/>
      <c r="E210" s="258"/>
      <c r="F210" s="258"/>
      <c r="G210" s="258"/>
      <c r="H210" s="259"/>
      <c r="I210" s="260"/>
      <c r="J210" s="255"/>
      <c r="K210" s="263"/>
    </row>
    <row r="211" ht="37.5" customHeight="1">
      <c r="B211" s="249" t="str">
        <f t="shared" si="7"/>
        <v>Unused</v>
      </c>
      <c r="C211" s="250" t="s">
        <v>420</v>
      </c>
      <c r="D211" s="252"/>
      <c r="E211" s="252"/>
      <c r="F211" s="252"/>
      <c r="G211" s="252"/>
      <c r="H211" s="253"/>
      <c r="I211" s="254"/>
      <c r="J211" s="255"/>
      <c r="K211" s="263"/>
    </row>
    <row r="212" ht="37.5" customHeight="1">
      <c r="B212" s="249" t="str">
        <f t="shared" si="7"/>
        <v>Unused</v>
      </c>
      <c r="C212" s="256" t="s">
        <v>421</v>
      </c>
      <c r="D212" s="258"/>
      <c r="E212" s="258"/>
      <c r="F212" s="258"/>
      <c r="G212" s="258"/>
      <c r="H212" s="259"/>
      <c r="I212" s="260"/>
      <c r="J212" s="255"/>
      <c r="K212" s="263"/>
    </row>
    <row r="213" ht="37.5" customHeight="1">
      <c r="B213" s="249" t="str">
        <f t="shared" si="7"/>
        <v>Unused</v>
      </c>
      <c r="C213" s="250" t="s">
        <v>422</v>
      </c>
      <c r="D213" s="252"/>
      <c r="E213" s="252"/>
      <c r="F213" s="252"/>
      <c r="G213" s="252"/>
      <c r="H213" s="253"/>
      <c r="I213" s="254"/>
      <c r="J213" s="255"/>
      <c r="K213" s="263"/>
    </row>
    <row r="214" ht="37.5" customHeight="1">
      <c r="B214" s="249" t="str">
        <f t="shared" si="7"/>
        <v>Unused</v>
      </c>
      <c r="C214" s="256" t="s">
        <v>423</v>
      </c>
      <c r="D214" s="258"/>
      <c r="E214" s="258"/>
      <c r="F214" s="258"/>
      <c r="G214" s="258"/>
      <c r="H214" s="259"/>
      <c r="I214" s="260"/>
      <c r="J214" s="255"/>
      <c r="K214" s="263"/>
    </row>
    <row r="215" ht="37.5" customHeight="1">
      <c r="B215" s="249" t="str">
        <f t="shared" si="7"/>
        <v>Unused</v>
      </c>
      <c r="C215" s="250" t="s">
        <v>424</v>
      </c>
      <c r="D215" s="252"/>
      <c r="E215" s="252"/>
      <c r="F215" s="252"/>
      <c r="G215" s="252"/>
      <c r="H215" s="253"/>
      <c r="I215" s="254"/>
      <c r="J215" s="255"/>
      <c r="K215" s="263"/>
    </row>
    <row r="216" ht="37.5" customHeight="1">
      <c r="B216" s="249" t="str">
        <f t="shared" si="7"/>
        <v>Unused</v>
      </c>
      <c r="C216" s="256" t="s">
        <v>425</v>
      </c>
      <c r="D216" s="258"/>
      <c r="E216" s="258"/>
      <c r="F216" s="258"/>
      <c r="G216" s="258"/>
      <c r="H216" s="259"/>
      <c r="I216" s="260"/>
      <c r="J216" s="255"/>
      <c r="K216" s="263"/>
    </row>
    <row r="217" ht="37.5" customHeight="1">
      <c r="B217" s="249" t="str">
        <f t="shared" si="7"/>
        <v>Unused</v>
      </c>
      <c r="C217" s="250" t="s">
        <v>426</v>
      </c>
      <c r="D217" s="252"/>
      <c r="E217" s="252"/>
      <c r="F217" s="252"/>
      <c r="G217" s="252"/>
      <c r="H217" s="253"/>
      <c r="I217" s="254"/>
      <c r="J217" s="255"/>
      <c r="K217" s="263"/>
    </row>
    <row r="218" ht="37.5" customHeight="1">
      <c r="B218" s="249" t="str">
        <f t="shared" si="7"/>
        <v>Unused</v>
      </c>
      <c r="C218" s="256" t="s">
        <v>427</v>
      </c>
      <c r="D218" s="258"/>
      <c r="E218" s="258"/>
      <c r="F218" s="258"/>
      <c r="G218" s="258"/>
      <c r="H218" s="259"/>
      <c r="I218" s="260"/>
      <c r="J218" s="255"/>
      <c r="K218" s="263"/>
    </row>
    <row r="219" ht="37.5" customHeight="1">
      <c r="B219" s="249" t="str">
        <f t="shared" si="7"/>
        <v>Unused</v>
      </c>
      <c r="C219" s="250" t="s">
        <v>428</v>
      </c>
      <c r="D219" s="252"/>
      <c r="E219" s="252"/>
      <c r="F219" s="252"/>
      <c r="G219" s="252"/>
      <c r="H219" s="253"/>
      <c r="I219" s="254"/>
      <c r="J219" s="255"/>
      <c r="K219" s="263"/>
    </row>
    <row r="220" ht="37.5" customHeight="1">
      <c r="B220" s="249" t="str">
        <f t="shared" si="7"/>
        <v>Unused</v>
      </c>
      <c r="C220" s="256" t="s">
        <v>429</v>
      </c>
      <c r="D220" s="258"/>
      <c r="E220" s="258"/>
      <c r="F220" s="258"/>
      <c r="G220" s="258"/>
      <c r="H220" s="259"/>
      <c r="I220" s="260"/>
      <c r="J220" s="255"/>
      <c r="K220" s="263"/>
    </row>
    <row r="221" ht="37.5" customHeight="1">
      <c r="B221" s="249" t="str">
        <f t="shared" si="7"/>
        <v>Unused</v>
      </c>
      <c r="C221" s="250" t="s">
        <v>430</v>
      </c>
      <c r="D221" s="252"/>
      <c r="E221" s="252"/>
      <c r="F221" s="252"/>
      <c r="G221" s="252"/>
      <c r="H221" s="253"/>
      <c r="I221" s="254"/>
      <c r="J221" s="255"/>
      <c r="K221" s="263"/>
    </row>
    <row r="222" ht="37.5" customHeight="1">
      <c r="B222" s="249" t="str">
        <f t="shared" si="7"/>
        <v>Unused</v>
      </c>
      <c r="C222" s="256" t="s">
        <v>431</v>
      </c>
      <c r="D222" s="258"/>
      <c r="E222" s="258"/>
      <c r="F222" s="258"/>
      <c r="G222" s="258"/>
      <c r="H222" s="259"/>
      <c r="I222" s="260"/>
      <c r="J222" s="255"/>
      <c r="K222" s="263"/>
    </row>
    <row r="223" ht="37.5" customHeight="1">
      <c r="B223" s="249" t="str">
        <f t="shared" si="7"/>
        <v>Unused</v>
      </c>
      <c r="C223" s="250" t="s">
        <v>432</v>
      </c>
      <c r="D223" s="252"/>
      <c r="E223" s="252"/>
      <c r="F223" s="252"/>
      <c r="G223" s="252"/>
      <c r="H223" s="253"/>
      <c r="I223" s="254"/>
      <c r="J223" s="255"/>
      <c r="K223" s="263"/>
    </row>
    <row r="224" ht="37.5" customHeight="1">
      <c r="B224" s="249" t="str">
        <f t="shared" si="7"/>
        <v>Unused</v>
      </c>
      <c r="C224" s="256" t="s">
        <v>433</v>
      </c>
      <c r="D224" s="258"/>
      <c r="E224" s="258"/>
      <c r="F224" s="258"/>
      <c r="G224" s="258"/>
      <c r="H224" s="259"/>
      <c r="I224" s="260"/>
      <c r="J224" s="255"/>
      <c r="K224" s="263"/>
    </row>
    <row r="225" ht="37.5" customHeight="1">
      <c r="B225" s="249" t="str">
        <f t="shared" si="7"/>
        <v>Unused</v>
      </c>
      <c r="C225" s="250" t="s">
        <v>434</v>
      </c>
      <c r="D225" s="252"/>
      <c r="E225" s="252"/>
      <c r="F225" s="252"/>
      <c r="G225" s="252"/>
      <c r="H225" s="253"/>
      <c r="I225" s="254"/>
      <c r="J225" s="255"/>
      <c r="K225" s="263"/>
    </row>
    <row r="226" ht="37.5" customHeight="1">
      <c r="B226" s="249" t="str">
        <f t="shared" si="7"/>
        <v>Unused</v>
      </c>
      <c r="C226" s="256" t="s">
        <v>435</v>
      </c>
      <c r="D226" s="258"/>
      <c r="E226" s="258"/>
      <c r="F226" s="258"/>
      <c r="G226" s="258"/>
      <c r="H226" s="259"/>
      <c r="I226" s="260"/>
      <c r="J226" s="255"/>
      <c r="K226" s="263"/>
    </row>
    <row r="227" ht="37.5" customHeight="1">
      <c r="B227" s="249" t="str">
        <f t="shared" si="7"/>
        <v>Unused</v>
      </c>
      <c r="C227" s="250" t="s">
        <v>436</v>
      </c>
      <c r="D227" s="252"/>
      <c r="E227" s="252"/>
      <c r="F227" s="252"/>
      <c r="G227" s="252"/>
      <c r="H227" s="253"/>
      <c r="I227" s="254"/>
      <c r="J227" s="255"/>
      <c r="K227" s="263"/>
    </row>
    <row r="228" ht="37.5" customHeight="1">
      <c r="B228" s="249" t="str">
        <f t="shared" si="7"/>
        <v>Unused</v>
      </c>
      <c r="C228" s="256" t="s">
        <v>437</v>
      </c>
      <c r="D228" s="258"/>
      <c r="E228" s="258"/>
      <c r="F228" s="258"/>
      <c r="G228" s="258"/>
      <c r="H228" s="259"/>
      <c r="I228" s="260"/>
      <c r="J228" s="255"/>
      <c r="K228" s="263"/>
    </row>
    <row r="229" ht="37.5" customHeight="1">
      <c r="B229" s="249" t="str">
        <f t="shared" si="7"/>
        <v>Unused</v>
      </c>
      <c r="C229" s="250" t="s">
        <v>438</v>
      </c>
      <c r="D229" s="252"/>
      <c r="E229" s="252"/>
      <c r="F229" s="252"/>
      <c r="G229" s="252"/>
      <c r="H229" s="253"/>
      <c r="I229" s="254"/>
      <c r="J229" s="255"/>
      <c r="K229" s="263"/>
    </row>
    <row r="230" ht="37.5" customHeight="1">
      <c r="B230" s="249" t="str">
        <f t="shared" si="7"/>
        <v>Unused</v>
      </c>
      <c r="C230" s="256" t="s">
        <v>439</v>
      </c>
      <c r="D230" s="258"/>
      <c r="E230" s="258"/>
      <c r="F230" s="258"/>
      <c r="G230" s="258"/>
      <c r="H230" s="259"/>
      <c r="I230" s="260"/>
      <c r="J230" s="255"/>
      <c r="K230" s="263"/>
    </row>
    <row r="231" ht="37.5" customHeight="1">
      <c r="B231" s="249" t="str">
        <f t="shared" si="7"/>
        <v>Unused</v>
      </c>
      <c r="C231" s="250" t="s">
        <v>440</v>
      </c>
      <c r="D231" s="252"/>
      <c r="E231" s="252"/>
      <c r="F231" s="252"/>
      <c r="G231" s="252"/>
      <c r="H231" s="253"/>
      <c r="I231" s="254"/>
      <c r="J231" s="255"/>
      <c r="K231" s="263"/>
    </row>
    <row r="232" ht="37.5" customHeight="1">
      <c r="B232" s="249" t="str">
        <f t="shared" si="7"/>
        <v>Unused</v>
      </c>
      <c r="C232" s="256" t="s">
        <v>441</v>
      </c>
      <c r="D232" s="258"/>
      <c r="E232" s="258"/>
      <c r="F232" s="258"/>
      <c r="G232" s="258"/>
      <c r="H232" s="259"/>
      <c r="I232" s="260"/>
      <c r="J232" s="255"/>
      <c r="K232" s="263"/>
    </row>
    <row r="233" ht="37.5" customHeight="1">
      <c r="B233" s="249" t="str">
        <f t="shared" si="7"/>
        <v>Unused</v>
      </c>
      <c r="C233" s="250" t="s">
        <v>442</v>
      </c>
      <c r="D233" s="252"/>
      <c r="E233" s="252"/>
      <c r="F233" s="252"/>
      <c r="G233" s="252"/>
      <c r="H233" s="253"/>
      <c r="I233" s="254"/>
      <c r="J233" s="255"/>
      <c r="K233" s="263"/>
    </row>
    <row r="234" ht="37.5" customHeight="1">
      <c r="B234" s="249" t="str">
        <f t="shared" si="7"/>
        <v>Unused</v>
      </c>
      <c r="C234" s="256" t="s">
        <v>443</v>
      </c>
      <c r="D234" s="258"/>
      <c r="E234" s="258"/>
      <c r="F234" s="258"/>
      <c r="G234" s="258"/>
      <c r="H234" s="259"/>
      <c r="I234" s="260"/>
      <c r="J234" s="255"/>
      <c r="K234" s="263"/>
    </row>
    <row r="235" ht="37.5" customHeight="1">
      <c r="B235" s="249" t="str">
        <f t="shared" si="7"/>
        <v>Unused</v>
      </c>
      <c r="C235" s="250" t="s">
        <v>444</v>
      </c>
      <c r="D235" s="252"/>
      <c r="E235" s="252"/>
      <c r="F235" s="252"/>
      <c r="G235" s="252"/>
      <c r="H235" s="253"/>
      <c r="I235" s="254"/>
      <c r="J235" s="255"/>
      <c r="K235" s="263"/>
    </row>
    <row r="236" ht="37.5" customHeight="1">
      <c r="B236" s="249" t="str">
        <f t="shared" si="7"/>
        <v>Unused</v>
      </c>
      <c r="C236" s="256" t="s">
        <v>445</v>
      </c>
      <c r="D236" s="258"/>
      <c r="E236" s="258"/>
      <c r="F236" s="258"/>
      <c r="G236" s="258"/>
      <c r="H236" s="259"/>
      <c r="I236" s="260"/>
      <c r="J236" s="255"/>
      <c r="K236" s="263"/>
    </row>
    <row r="237" ht="37.5" customHeight="1">
      <c r="B237" s="249" t="str">
        <f t="shared" si="7"/>
        <v>Unused</v>
      </c>
      <c r="C237" s="250" t="s">
        <v>446</v>
      </c>
      <c r="D237" s="252"/>
      <c r="E237" s="252"/>
      <c r="F237" s="252"/>
      <c r="G237" s="252"/>
      <c r="H237" s="253"/>
      <c r="I237" s="254"/>
      <c r="J237" s="255"/>
      <c r="K237" s="263"/>
    </row>
    <row r="238" ht="37.5" customHeight="1">
      <c r="B238" s="249" t="str">
        <f t="shared" si="7"/>
        <v>Unused</v>
      </c>
      <c r="C238" s="256" t="s">
        <v>447</v>
      </c>
      <c r="D238" s="258"/>
      <c r="E238" s="258"/>
      <c r="F238" s="258"/>
      <c r="G238" s="258"/>
      <c r="H238" s="259"/>
      <c r="I238" s="260"/>
      <c r="J238" s="255"/>
      <c r="K238" s="263"/>
    </row>
    <row r="239" ht="37.5" customHeight="1">
      <c r="B239" s="249" t="str">
        <f t="shared" si="7"/>
        <v>Unused</v>
      </c>
      <c r="C239" s="250" t="s">
        <v>448</v>
      </c>
      <c r="D239" s="252"/>
      <c r="E239" s="252"/>
      <c r="F239" s="252"/>
      <c r="G239" s="252"/>
      <c r="H239" s="253"/>
      <c r="I239" s="254"/>
      <c r="J239" s="255"/>
      <c r="K239" s="263"/>
    </row>
    <row r="240" ht="37.5" customHeight="1">
      <c r="B240" s="249" t="str">
        <f t="shared" si="7"/>
        <v>Unused</v>
      </c>
      <c r="C240" s="256" t="s">
        <v>449</v>
      </c>
      <c r="D240" s="258"/>
      <c r="E240" s="258"/>
      <c r="F240" s="258"/>
      <c r="G240" s="258"/>
      <c r="H240" s="259"/>
      <c r="I240" s="260"/>
      <c r="J240" s="255"/>
      <c r="K240" s="263"/>
    </row>
    <row r="241" ht="37.5" customHeight="1">
      <c r="B241" s="249" t="str">
        <f t="shared" si="7"/>
        <v>Unused</v>
      </c>
      <c r="C241" s="250" t="s">
        <v>450</v>
      </c>
      <c r="D241" s="252"/>
      <c r="E241" s="252"/>
      <c r="F241" s="252"/>
      <c r="G241" s="252"/>
      <c r="H241" s="253"/>
      <c r="I241" s="254"/>
      <c r="J241" s="255"/>
      <c r="K241" s="263"/>
    </row>
    <row r="242" ht="37.5" customHeight="1">
      <c r="B242" s="249" t="str">
        <f t="shared" si="7"/>
        <v>Unused</v>
      </c>
      <c r="C242" s="256" t="s">
        <v>451</v>
      </c>
      <c r="D242" s="258"/>
      <c r="E242" s="258"/>
      <c r="F242" s="258"/>
      <c r="G242" s="258"/>
      <c r="H242" s="259"/>
      <c r="I242" s="260"/>
      <c r="J242" s="255"/>
      <c r="K242" s="263"/>
    </row>
    <row r="243" ht="37.5" customHeight="1">
      <c r="B243" s="249" t="str">
        <f t="shared" si="7"/>
        <v>Unused</v>
      </c>
      <c r="C243" s="250" t="s">
        <v>452</v>
      </c>
      <c r="D243" s="252"/>
      <c r="E243" s="252"/>
      <c r="F243" s="252"/>
      <c r="G243" s="252"/>
      <c r="H243" s="253"/>
      <c r="I243" s="254"/>
      <c r="J243" s="255"/>
      <c r="K243" s="263"/>
    </row>
    <row r="244" ht="37.5" customHeight="1">
      <c r="B244" s="249" t="str">
        <f t="shared" si="7"/>
        <v>Unused</v>
      </c>
      <c r="C244" s="256" t="s">
        <v>453</v>
      </c>
      <c r="D244" s="258"/>
      <c r="E244" s="258"/>
      <c r="F244" s="258"/>
      <c r="G244" s="258"/>
      <c r="H244" s="259"/>
      <c r="I244" s="260"/>
      <c r="J244" s="255"/>
      <c r="K244" s="263"/>
    </row>
    <row r="245" ht="37.5" customHeight="1">
      <c r="B245" s="249" t="str">
        <f t="shared" si="7"/>
        <v>Unused</v>
      </c>
      <c r="C245" s="250" t="s">
        <v>454</v>
      </c>
      <c r="D245" s="252"/>
      <c r="E245" s="252"/>
      <c r="F245" s="252"/>
      <c r="G245" s="252"/>
      <c r="H245" s="253"/>
      <c r="I245" s="254"/>
      <c r="J245" s="255"/>
      <c r="K245" s="263"/>
    </row>
    <row r="246" ht="37.5" customHeight="1">
      <c r="B246" s="249" t="str">
        <f t="shared" si="7"/>
        <v>Unused</v>
      </c>
      <c r="C246" s="256" t="s">
        <v>455</v>
      </c>
      <c r="D246" s="258"/>
      <c r="E246" s="258"/>
      <c r="F246" s="258"/>
      <c r="G246" s="258"/>
      <c r="H246" s="259"/>
      <c r="I246" s="260"/>
      <c r="J246" s="255"/>
      <c r="K246" s="263"/>
    </row>
    <row r="247" ht="37.5" customHeight="1">
      <c r="B247" s="249" t="str">
        <f t="shared" si="7"/>
        <v>Unused</v>
      </c>
      <c r="C247" s="250" t="s">
        <v>456</v>
      </c>
      <c r="D247" s="252"/>
      <c r="E247" s="252"/>
      <c r="F247" s="252"/>
      <c r="G247" s="252"/>
      <c r="H247" s="253"/>
      <c r="I247" s="254"/>
      <c r="J247" s="255"/>
      <c r="K247" s="263"/>
    </row>
    <row r="248" ht="37.5" customHeight="1">
      <c r="B248" s="249" t="str">
        <f t="shared" si="7"/>
        <v>Unused</v>
      </c>
      <c r="C248" s="256" t="s">
        <v>457</v>
      </c>
      <c r="D248" s="258"/>
      <c r="E248" s="258"/>
      <c r="F248" s="258"/>
      <c r="G248" s="258"/>
      <c r="H248" s="259"/>
      <c r="I248" s="260"/>
      <c r="J248" s="255"/>
      <c r="K248" s="263"/>
    </row>
    <row r="249" ht="37.5" customHeight="1">
      <c r="B249" s="249" t="str">
        <f t="shared" si="7"/>
        <v>Unused</v>
      </c>
      <c r="C249" s="250" t="s">
        <v>458</v>
      </c>
      <c r="D249" s="252"/>
      <c r="E249" s="252"/>
      <c r="F249" s="252"/>
      <c r="G249" s="252"/>
      <c r="H249" s="253"/>
      <c r="I249" s="254"/>
      <c r="J249" s="255"/>
      <c r="K249" s="263"/>
    </row>
    <row r="250" ht="37.5" customHeight="1">
      <c r="B250" s="249" t="str">
        <f t="shared" si="7"/>
        <v>Unused</v>
      </c>
      <c r="C250" s="256" t="s">
        <v>459</v>
      </c>
      <c r="D250" s="258"/>
      <c r="E250" s="258"/>
      <c r="F250" s="258"/>
      <c r="G250" s="258"/>
      <c r="H250" s="259"/>
      <c r="I250" s="260"/>
      <c r="J250" s="255"/>
      <c r="K250" s="263"/>
    </row>
    <row r="251" ht="37.5" customHeight="1">
      <c r="B251" s="249" t="str">
        <f t="shared" si="7"/>
        <v>Unused</v>
      </c>
      <c r="C251" s="250" t="s">
        <v>460</v>
      </c>
      <c r="D251" s="252"/>
      <c r="E251" s="252"/>
      <c r="F251" s="252"/>
      <c r="G251" s="252"/>
      <c r="H251" s="253"/>
      <c r="I251" s="254"/>
      <c r="J251" s="255"/>
      <c r="K251" s="263"/>
    </row>
    <row r="252" ht="37.5" customHeight="1">
      <c r="B252" s="249" t="str">
        <f t="shared" si="7"/>
        <v>Unused</v>
      </c>
      <c r="C252" s="256" t="s">
        <v>461</v>
      </c>
      <c r="D252" s="258"/>
      <c r="E252" s="258"/>
      <c r="F252" s="258"/>
      <c r="G252" s="258"/>
      <c r="H252" s="259"/>
      <c r="I252" s="260"/>
      <c r="J252" s="255"/>
      <c r="K252" s="263"/>
    </row>
    <row r="253" ht="37.5" customHeight="1">
      <c r="B253" s="249" t="str">
        <f t="shared" si="7"/>
        <v>Unused</v>
      </c>
      <c r="C253" s="250" t="s">
        <v>463</v>
      </c>
      <c r="D253" s="252"/>
      <c r="E253" s="252"/>
      <c r="F253" s="252"/>
      <c r="G253" s="252"/>
      <c r="H253" s="253"/>
      <c r="I253" s="254"/>
      <c r="J253" s="255"/>
      <c r="K253" s="263"/>
    </row>
    <row r="254" ht="37.5" customHeight="1">
      <c r="B254" s="249" t="str">
        <f t="shared" si="7"/>
        <v>Unused</v>
      </c>
      <c r="C254" s="256" t="s">
        <v>469</v>
      </c>
      <c r="D254" s="258"/>
      <c r="E254" s="258"/>
      <c r="F254" s="258"/>
      <c r="G254" s="258"/>
      <c r="H254" s="259"/>
      <c r="I254" s="260"/>
      <c r="J254" s="255"/>
      <c r="K254" s="263"/>
    </row>
    <row r="255" ht="37.5" customHeight="1">
      <c r="B255" s="249" t="str">
        <f t="shared" si="7"/>
        <v>Unused</v>
      </c>
      <c r="C255" s="250" t="s">
        <v>472</v>
      </c>
      <c r="D255" s="252"/>
      <c r="E255" s="252"/>
      <c r="F255" s="252"/>
      <c r="G255" s="252"/>
      <c r="H255" s="253"/>
      <c r="I255" s="254"/>
      <c r="J255" s="255"/>
      <c r="K255" s="263"/>
    </row>
    <row r="256" ht="37.5" customHeight="1">
      <c r="B256" s="249" t="str">
        <f t="shared" si="7"/>
        <v>Unused</v>
      </c>
      <c r="C256" s="256" t="s">
        <v>474</v>
      </c>
      <c r="D256" s="258"/>
      <c r="E256" s="258"/>
      <c r="F256" s="258"/>
      <c r="G256" s="258"/>
      <c r="H256" s="259"/>
      <c r="I256" s="260"/>
      <c r="J256" s="255"/>
      <c r="K256" s="263"/>
    </row>
    <row r="257" ht="37.5" customHeight="1">
      <c r="B257" s="249" t="str">
        <f t="shared" si="7"/>
        <v>Unused</v>
      </c>
      <c r="C257" s="250" t="s">
        <v>475</v>
      </c>
      <c r="D257" s="252"/>
      <c r="E257" s="252"/>
      <c r="F257" s="252"/>
      <c r="G257" s="252"/>
      <c r="H257" s="253"/>
      <c r="I257" s="254"/>
      <c r="J257" s="255"/>
      <c r="K257" s="263"/>
    </row>
    <row r="258" ht="37.5" customHeight="1">
      <c r="B258" s="249" t="str">
        <f t="shared" si="7"/>
        <v>Unused</v>
      </c>
      <c r="C258" s="256" t="s">
        <v>476</v>
      </c>
      <c r="D258" s="258"/>
      <c r="E258" s="258"/>
      <c r="F258" s="258"/>
      <c r="G258" s="258"/>
      <c r="H258" s="259"/>
      <c r="I258" s="260"/>
      <c r="J258" s="255"/>
      <c r="K258" s="263"/>
    </row>
    <row r="259" ht="37.5" customHeight="1">
      <c r="B259" s="249" t="str">
        <f t="shared" si="7"/>
        <v>Unused</v>
      </c>
      <c r="C259" s="250" t="s">
        <v>477</v>
      </c>
      <c r="D259" s="252"/>
      <c r="E259" s="252"/>
      <c r="F259" s="252"/>
      <c r="G259" s="252"/>
      <c r="H259" s="253"/>
      <c r="I259" s="254"/>
      <c r="J259" s="255"/>
      <c r="K259" s="263"/>
    </row>
    <row r="260" ht="37.5" customHeight="1">
      <c r="B260" s="249" t="str">
        <f t="shared" si="7"/>
        <v>Unused</v>
      </c>
      <c r="C260" s="256" t="s">
        <v>478</v>
      </c>
      <c r="D260" s="258"/>
      <c r="E260" s="258"/>
      <c r="F260" s="258"/>
      <c r="G260" s="258"/>
      <c r="H260" s="259"/>
      <c r="I260" s="260"/>
      <c r="J260" s="255"/>
      <c r="K260" s="263"/>
    </row>
    <row r="261" ht="37.5" customHeight="1">
      <c r="B261" s="249" t="str">
        <f t="shared" si="7"/>
        <v>Unused</v>
      </c>
      <c r="C261" s="250" t="s">
        <v>479</v>
      </c>
      <c r="D261" s="252"/>
      <c r="E261" s="252"/>
      <c r="F261" s="252"/>
      <c r="G261" s="252"/>
      <c r="H261" s="253"/>
      <c r="I261" s="254"/>
      <c r="J261" s="255"/>
      <c r="K261" s="263"/>
    </row>
    <row r="262" ht="37.5" customHeight="1">
      <c r="B262" s="249" t="str">
        <f t="shared" si="7"/>
        <v>Unused</v>
      </c>
      <c r="C262" s="256" t="s">
        <v>480</v>
      </c>
      <c r="D262" s="258"/>
      <c r="E262" s="258"/>
      <c r="F262" s="258"/>
      <c r="G262" s="258"/>
      <c r="H262" s="259"/>
      <c r="I262" s="260"/>
      <c r="J262" s="255"/>
      <c r="K262" s="263"/>
    </row>
    <row r="263" ht="37.5" customHeight="1">
      <c r="B263" s="249" t="str">
        <f t="shared" si="7"/>
        <v>Unused</v>
      </c>
      <c r="C263" s="250" t="s">
        <v>481</v>
      </c>
      <c r="D263" s="252"/>
      <c r="E263" s="252"/>
      <c r="F263" s="252"/>
      <c r="G263" s="252"/>
      <c r="H263" s="253"/>
      <c r="I263" s="254"/>
      <c r="J263" s="255"/>
      <c r="K263" s="263"/>
    </row>
    <row r="264" ht="37.5" customHeight="1">
      <c r="B264" s="249" t="str">
        <f t="shared" si="7"/>
        <v>Unused</v>
      </c>
      <c r="C264" s="256" t="s">
        <v>482</v>
      </c>
      <c r="D264" s="258"/>
      <c r="E264" s="258"/>
      <c r="F264" s="258"/>
      <c r="G264" s="258"/>
      <c r="H264" s="259"/>
      <c r="I264" s="260"/>
      <c r="J264" s="255"/>
      <c r="K264" s="263"/>
    </row>
    <row r="265" ht="37.5" customHeight="1">
      <c r="B265" s="249" t="str">
        <f t="shared" si="7"/>
        <v>Unused</v>
      </c>
      <c r="C265" s="250" t="s">
        <v>483</v>
      </c>
      <c r="D265" s="252"/>
      <c r="E265" s="252"/>
      <c r="F265" s="252"/>
      <c r="G265" s="252"/>
      <c r="H265" s="253"/>
      <c r="I265" s="254"/>
      <c r="J265" s="255"/>
      <c r="K265" s="263"/>
    </row>
    <row r="266" ht="37.5" customHeight="1">
      <c r="B266" s="249" t="str">
        <f t="shared" si="7"/>
        <v>Unused</v>
      </c>
      <c r="C266" s="256" t="s">
        <v>484</v>
      </c>
      <c r="D266" s="258"/>
      <c r="E266" s="258"/>
      <c r="F266" s="258"/>
      <c r="G266" s="258"/>
      <c r="H266" s="259"/>
      <c r="I266" s="260"/>
      <c r="J266" s="255"/>
      <c r="K266" s="263"/>
    </row>
    <row r="267" ht="37.5" customHeight="1">
      <c r="B267" s="249" t="str">
        <f t="shared" si="7"/>
        <v>Unused</v>
      </c>
      <c r="C267" s="250" t="s">
        <v>485</v>
      </c>
      <c r="D267" s="252"/>
      <c r="E267" s="252"/>
      <c r="F267" s="252"/>
      <c r="G267" s="252"/>
      <c r="H267" s="253"/>
      <c r="I267" s="254"/>
      <c r="J267" s="255"/>
      <c r="K267" s="263"/>
    </row>
    <row r="268" ht="37.5" customHeight="1">
      <c r="B268" s="249" t="str">
        <f t="shared" si="7"/>
        <v>Unused</v>
      </c>
      <c r="C268" s="256" t="s">
        <v>486</v>
      </c>
      <c r="D268" s="258"/>
      <c r="E268" s="258"/>
      <c r="F268" s="258"/>
      <c r="G268" s="258"/>
      <c r="H268" s="259"/>
      <c r="I268" s="260"/>
      <c r="J268" s="255"/>
      <c r="K268" s="263"/>
    </row>
    <row r="269" ht="37.5" customHeight="1">
      <c r="B269" s="249" t="str">
        <f t="shared" si="7"/>
        <v>Unused</v>
      </c>
      <c r="C269" s="250" t="s">
        <v>487</v>
      </c>
      <c r="D269" s="252"/>
      <c r="E269" s="252"/>
      <c r="F269" s="252"/>
      <c r="G269" s="252"/>
      <c r="H269" s="253"/>
      <c r="I269" s="254"/>
      <c r="J269" s="255"/>
      <c r="K269" s="263"/>
    </row>
    <row r="270" ht="37.5" customHeight="1">
      <c r="B270" s="249" t="str">
        <f t="shared" si="7"/>
        <v>Unused</v>
      </c>
      <c r="C270" s="256" t="s">
        <v>489</v>
      </c>
      <c r="D270" s="258"/>
      <c r="E270" s="258"/>
      <c r="F270" s="258"/>
      <c r="G270" s="258"/>
      <c r="H270" s="259"/>
      <c r="I270" s="260"/>
      <c r="J270" s="255"/>
      <c r="K270" s="263"/>
    </row>
    <row r="271" ht="37.5" customHeight="1">
      <c r="B271" s="249" t="str">
        <f t="shared" si="7"/>
        <v>Unused</v>
      </c>
      <c r="C271" s="250" t="s">
        <v>490</v>
      </c>
      <c r="D271" s="252"/>
      <c r="E271" s="252"/>
      <c r="F271" s="252"/>
      <c r="G271" s="252"/>
      <c r="H271" s="253"/>
      <c r="I271" s="254"/>
      <c r="J271" s="255"/>
      <c r="K271" s="263"/>
    </row>
    <row r="272" ht="37.5" customHeight="1">
      <c r="B272" s="249" t="str">
        <f t="shared" si="7"/>
        <v>Unused</v>
      </c>
      <c r="C272" s="256" t="s">
        <v>492</v>
      </c>
      <c r="D272" s="258"/>
      <c r="E272" s="258"/>
      <c r="F272" s="258"/>
      <c r="G272" s="258"/>
      <c r="H272" s="259"/>
      <c r="I272" s="260"/>
      <c r="J272" s="255"/>
      <c r="K272" s="263"/>
    </row>
    <row r="273" ht="37.5" customHeight="1">
      <c r="B273" s="249" t="str">
        <f t="shared" si="7"/>
        <v>Unused</v>
      </c>
      <c r="C273" s="250" t="s">
        <v>493</v>
      </c>
      <c r="D273" s="252"/>
      <c r="E273" s="252"/>
      <c r="F273" s="252"/>
      <c r="G273" s="252"/>
      <c r="H273" s="253"/>
      <c r="I273" s="254"/>
      <c r="J273" s="255"/>
      <c r="K273" s="263"/>
    </row>
    <row r="274" ht="37.5" customHeight="1">
      <c r="B274" s="249" t="str">
        <f t="shared" si="7"/>
        <v>Unused</v>
      </c>
      <c r="C274" s="256" t="s">
        <v>494</v>
      </c>
      <c r="D274" s="258"/>
      <c r="E274" s="258"/>
      <c r="F274" s="258"/>
      <c r="G274" s="258"/>
      <c r="H274" s="259"/>
      <c r="I274" s="260"/>
      <c r="J274" s="255"/>
      <c r="K274" s="263"/>
    </row>
    <row r="275" ht="37.5" customHeight="1">
      <c r="B275" s="249" t="str">
        <f t="shared" si="7"/>
        <v>Unused</v>
      </c>
      <c r="C275" s="250" t="s">
        <v>495</v>
      </c>
      <c r="D275" s="252"/>
      <c r="E275" s="252"/>
      <c r="F275" s="252"/>
      <c r="G275" s="252"/>
      <c r="H275" s="253"/>
      <c r="I275" s="254"/>
      <c r="J275" s="255"/>
      <c r="K275" s="263"/>
    </row>
    <row r="276" ht="37.5" customHeight="1">
      <c r="B276" s="249" t="str">
        <f t="shared" si="7"/>
        <v>Unused</v>
      </c>
      <c r="C276" s="256" t="s">
        <v>497</v>
      </c>
      <c r="D276" s="258"/>
      <c r="E276" s="258"/>
      <c r="F276" s="258"/>
      <c r="G276" s="258"/>
      <c r="H276" s="259"/>
      <c r="I276" s="260"/>
      <c r="J276" s="255"/>
      <c r="K276" s="263"/>
    </row>
    <row r="277" ht="37.5" customHeight="1">
      <c r="B277" s="249" t="str">
        <f t="shared" si="7"/>
        <v>Unused</v>
      </c>
      <c r="C277" s="250" t="s">
        <v>498</v>
      </c>
      <c r="D277" s="252"/>
      <c r="E277" s="252"/>
      <c r="F277" s="252"/>
      <c r="G277" s="252"/>
      <c r="H277" s="253"/>
      <c r="I277" s="254"/>
      <c r="J277" s="255"/>
      <c r="K277" s="263"/>
    </row>
    <row r="278" ht="37.5" customHeight="1">
      <c r="B278" s="249" t="str">
        <f t="shared" si="7"/>
        <v>Unused</v>
      </c>
      <c r="C278" s="256" t="s">
        <v>500</v>
      </c>
      <c r="D278" s="258"/>
      <c r="E278" s="258"/>
      <c r="F278" s="258"/>
      <c r="G278" s="258"/>
      <c r="H278" s="259"/>
      <c r="I278" s="260"/>
      <c r="J278" s="255"/>
      <c r="K278" s="263"/>
    </row>
    <row r="279" ht="37.5" customHeight="1">
      <c r="B279" s="249" t="str">
        <f t="shared" si="7"/>
        <v>Unused</v>
      </c>
      <c r="C279" s="250" t="s">
        <v>501</v>
      </c>
      <c r="D279" s="252"/>
      <c r="E279" s="252"/>
      <c r="F279" s="252"/>
      <c r="G279" s="252"/>
      <c r="H279" s="253"/>
      <c r="I279" s="254"/>
      <c r="J279" s="255"/>
      <c r="K279" s="263"/>
    </row>
    <row r="280" ht="37.5" customHeight="1">
      <c r="B280" s="249" t="str">
        <f t="shared" si="7"/>
        <v>Unused</v>
      </c>
      <c r="C280" s="256" t="s">
        <v>502</v>
      </c>
      <c r="D280" s="258"/>
      <c r="E280" s="258"/>
      <c r="F280" s="258"/>
      <c r="G280" s="258"/>
      <c r="H280" s="259"/>
      <c r="I280" s="260"/>
      <c r="J280" s="255"/>
      <c r="K280" s="263"/>
    </row>
    <row r="281" ht="37.5" customHeight="1">
      <c r="B281" s="249" t="str">
        <f t="shared" si="7"/>
        <v>Unused</v>
      </c>
      <c r="C281" s="250" t="s">
        <v>503</v>
      </c>
      <c r="D281" s="252"/>
      <c r="E281" s="252"/>
      <c r="F281" s="252"/>
      <c r="G281" s="252"/>
      <c r="H281" s="253"/>
      <c r="I281" s="254"/>
      <c r="J281" s="255"/>
      <c r="K281" s="263"/>
    </row>
    <row r="282" ht="37.5" customHeight="1">
      <c r="B282" s="249" t="str">
        <f t="shared" si="7"/>
        <v>Unused</v>
      </c>
      <c r="C282" s="256" t="s">
        <v>504</v>
      </c>
      <c r="D282" s="258"/>
      <c r="E282" s="258"/>
      <c r="F282" s="258"/>
      <c r="G282" s="258"/>
      <c r="H282" s="259"/>
      <c r="I282" s="260"/>
      <c r="J282" s="255"/>
      <c r="K282" s="263"/>
    </row>
    <row r="283" ht="37.5" customHeight="1">
      <c r="B283" s="249" t="str">
        <f t="shared" si="7"/>
        <v>Unused</v>
      </c>
      <c r="C283" s="250" t="s">
        <v>506</v>
      </c>
      <c r="D283" s="252"/>
      <c r="E283" s="252"/>
      <c r="F283" s="252"/>
      <c r="G283" s="252"/>
      <c r="H283" s="253"/>
      <c r="I283" s="254"/>
      <c r="J283" s="255"/>
      <c r="K283" s="263"/>
    </row>
    <row r="284" ht="37.5" customHeight="1">
      <c r="B284" s="249" t="str">
        <f t="shared" si="7"/>
        <v>Unused</v>
      </c>
      <c r="C284" s="256" t="s">
        <v>508</v>
      </c>
      <c r="D284" s="258"/>
      <c r="E284" s="258"/>
      <c r="F284" s="258"/>
      <c r="G284" s="258"/>
      <c r="H284" s="259"/>
      <c r="I284" s="260"/>
      <c r="J284" s="255"/>
      <c r="K284" s="263"/>
    </row>
    <row r="285" ht="37.5" customHeight="1">
      <c r="B285" s="249" t="str">
        <f t="shared" si="7"/>
        <v>Unused</v>
      </c>
      <c r="C285" s="250" t="s">
        <v>509</v>
      </c>
      <c r="D285" s="252"/>
      <c r="E285" s="252"/>
      <c r="F285" s="252"/>
      <c r="G285" s="252"/>
      <c r="H285" s="253"/>
      <c r="I285" s="254"/>
      <c r="J285" s="255"/>
      <c r="K285" s="263"/>
    </row>
    <row r="286" ht="37.5" customHeight="1">
      <c r="B286" s="249" t="str">
        <f t="shared" si="7"/>
        <v>Unused</v>
      </c>
      <c r="C286" s="256" t="s">
        <v>511</v>
      </c>
      <c r="D286" s="258"/>
      <c r="E286" s="258"/>
      <c r="F286" s="258"/>
      <c r="G286" s="258"/>
      <c r="H286" s="259"/>
      <c r="I286" s="260"/>
      <c r="J286" s="255"/>
      <c r="K286" s="263"/>
    </row>
    <row r="287" ht="37.5" customHeight="1">
      <c r="B287" s="249" t="str">
        <f t="shared" si="7"/>
        <v>Unused</v>
      </c>
      <c r="C287" s="250" t="s">
        <v>513</v>
      </c>
      <c r="D287" s="252"/>
      <c r="E287" s="252"/>
      <c r="F287" s="252"/>
      <c r="G287" s="252"/>
      <c r="H287" s="253"/>
      <c r="I287" s="254"/>
      <c r="J287" s="255"/>
      <c r="K287" s="263"/>
    </row>
    <row r="288" ht="37.5" customHeight="1">
      <c r="B288" s="249" t="str">
        <f t="shared" si="7"/>
        <v>Unused</v>
      </c>
      <c r="C288" s="256" t="s">
        <v>515</v>
      </c>
      <c r="D288" s="258"/>
      <c r="E288" s="258"/>
      <c r="F288" s="258"/>
      <c r="G288" s="258"/>
      <c r="H288" s="259"/>
      <c r="I288" s="260"/>
      <c r="J288" s="255"/>
      <c r="K288" s="263"/>
    </row>
    <row r="289" ht="37.5" customHeight="1">
      <c r="B289" s="249" t="str">
        <f t="shared" si="7"/>
        <v>Unused</v>
      </c>
      <c r="C289" s="250" t="s">
        <v>517</v>
      </c>
      <c r="D289" s="252"/>
      <c r="E289" s="252"/>
      <c r="F289" s="252"/>
      <c r="G289" s="252"/>
      <c r="H289" s="253"/>
      <c r="I289" s="254"/>
      <c r="J289" s="255"/>
      <c r="K289" s="263"/>
    </row>
    <row r="290" ht="37.5" customHeight="1">
      <c r="B290" s="249" t="str">
        <f t="shared" si="7"/>
        <v>Unused</v>
      </c>
      <c r="C290" s="256" t="s">
        <v>519</v>
      </c>
      <c r="D290" s="258"/>
      <c r="E290" s="258"/>
      <c r="F290" s="258"/>
      <c r="G290" s="258"/>
      <c r="H290" s="259"/>
      <c r="I290" s="260"/>
      <c r="J290" s="255"/>
      <c r="K290" s="263"/>
    </row>
    <row r="291" ht="37.5" customHeight="1">
      <c r="B291" s="249" t="str">
        <f t="shared" si="7"/>
        <v>Unused</v>
      </c>
      <c r="C291" s="250" t="s">
        <v>521</v>
      </c>
      <c r="D291" s="252"/>
      <c r="E291" s="252"/>
      <c r="F291" s="252"/>
      <c r="G291" s="252"/>
      <c r="H291" s="253"/>
      <c r="I291" s="254"/>
      <c r="J291" s="255"/>
      <c r="K291" s="263"/>
    </row>
    <row r="292" ht="37.5" customHeight="1">
      <c r="B292" s="249" t="str">
        <f t="shared" si="7"/>
        <v>Unused</v>
      </c>
      <c r="C292" s="256" t="s">
        <v>523</v>
      </c>
      <c r="D292" s="258"/>
      <c r="E292" s="258"/>
      <c r="F292" s="258"/>
      <c r="G292" s="258"/>
      <c r="H292" s="259"/>
      <c r="I292" s="260"/>
      <c r="J292" s="255"/>
      <c r="K292" s="263"/>
    </row>
    <row r="293" ht="37.5" customHeight="1">
      <c r="B293" s="249" t="str">
        <f t="shared" si="7"/>
        <v>Unused</v>
      </c>
      <c r="C293" s="250" t="s">
        <v>525</v>
      </c>
      <c r="D293" s="252"/>
      <c r="E293" s="252"/>
      <c r="F293" s="252"/>
      <c r="G293" s="252"/>
      <c r="H293" s="253"/>
      <c r="I293" s="254"/>
      <c r="J293" s="255"/>
      <c r="K293" s="263"/>
    </row>
    <row r="294" ht="37.5" customHeight="1">
      <c r="B294" s="249" t="str">
        <f t="shared" si="7"/>
        <v>Unused</v>
      </c>
      <c r="C294" s="256" t="s">
        <v>526</v>
      </c>
      <c r="D294" s="258"/>
      <c r="E294" s="258"/>
      <c r="F294" s="258"/>
      <c r="G294" s="258"/>
      <c r="H294" s="259"/>
      <c r="I294" s="260"/>
      <c r="J294" s="255"/>
      <c r="K294" s="263"/>
    </row>
    <row r="295" ht="37.5" customHeight="1">
      <c r="B295" s="249" t="str">
        <f t="shared" si="7"/>
        <v>Unused</v>
      </c>
      <c r="C295" s="250" t="s">
        <v>528</v>
      </c>
      <c r="D295" s="252"/>
      <c r="E295" s="252"/>
      <c r="F295" s="252"/>
      <c r="G295" s="252"/>
      <c r="H295" s="253"/>
      <c r="I295" s="254"/>
      <c r="J295" s="255"/>
      <c r="K295" s="263"/>
    </row>
    <row r="296" ht="37.5" customHeight="1">
      <c r="B296" s="249" t="str">
        <f t="shared" si="7"/>
        <v>Unused</v>
      </c>
      <c r="C296" s="256" t="s">
        <v>530</v>
      </c>
      <c r="D296" s="258"/>
      <c r="E296" s="258"/>
      <c r="F296" s="258"/>
      <c r="G296" s="258"/>
      <c r="H296" s="259"/>
      <c r="I296" s="260"/>
      <c r="J296" s="255"/>
      <c r="K296" s="263"/>
    </row>
    <row r="297" ht="37.5" customHeight="1">
      <c r="B297" s="249" t="str">
        <f t="shared" si="7"/>
        <v>Unused</v>
      </c>
      <c r="C297" s="250" t="s">
        <v>531</v>
      </c>
      <c r="D297" s="252"/>
      <c r="E297" s="252"/>
      <c r="F297" s="252"/>
      <c r="G297" s="252"/>
      <c r="H297" s="253"/>
      <c r="I297" s="254"/>
      <c r="J297" s="255"/>
      <c r="K297" s="263"/>
    </row>
    <row r="298" ht="37.5" customHeight="1">
      <c r="B298" s="249" t="str">
        <f t="shared" si="7"/>
        <v>Unused</v>
      </c>
      <c r="C298" s="256" t="s">
        <v>533</v>
      </c>
      <c r="D298" s="258"/>
      <c r="E298" s="258"/>
      <c r="F298" s="258"/>
      <c r="G298" s="258"/>
      <c r="H298" s="259"/>
      <c r="I298" s="260"/>
      <c r="J298" s="255"/>
      <c r="K298" s="263"/>
    </row>
    <row r="299" ht="37.5" customHeight="1">
      <c r="B299" s="249" t="str">
        <f t="shared" si="7"/>
        <v>Unused</v>
      </c>
      <c r="C299" s="250" t="s">
        <v>535</v>
      </c>
      <c r="D299" s="252"/>
      <c r="E299" s="252"/>
      <c r="F299" s="252"/>
      <c r="G299" s="252"/>
      <c r="H299" s="253"/>
      <c r="I299" s="254"/>
      <c r="J299" s="255"/>
      <c r="K299" s="263"/>
    </row>
    <row r="300" ht="37.5" customHeight="1">
      <c r="B300" s="249" t="str">
        <f t="shared" si="7"/>
        <v>Unused</v>
      </c>
      <c r="C300" s="256" t="s">
        <v>538</v>
      </c>
      <c r="D300" s="258"/>
      <c r="E300" s="258"/>
      <c r="F300" s="258"/>
      <c r="G300" s="258"/>
      <c r="H300" s="259"/>
      <c r="I300" s="260"/>
      <c r="J300" s="255"/>
      <c r="K300" s="263"/>
    </row>
    <row r="301" ht="37.5" customHeight="1">
      <c r="B301" s="249" t="str">
        <f t="shared" si="7"/>
        <v>Unused</v>
      </c>
      <c r="C301" s="250" t="s">
        <v>539</v>
      </c>
      <c r="D301" s="252"/>
      <c r="E301" s="252"/>
      <c r="F301" s="252"/>
      <c r="G301" s="252"/>
      <c r="H301" s="253"/>
      <c r="I301" s="254"/>
      <c r="J301" s="255"/>
      <c r="K301" s="263"/>
    </row>
    <row r="302" ht="37.5" customHeight="1">
      <c r="B302" s="249" t="str">
        <f t="shared" si="7"/>
        <v>Unused</v>
      </c>
      <c r="C302" s="256" t="s">
        <v>541</v>
      </c>
      <c r="D302" s="258"/>
      <c r="E302" s="258"/>
      <c r="F302" s="258"/>
      <c r="G302" s="258"/>
      <c r="H302" s="259"/>
      <c r="I302" s="260"/>
      <c r="J302" s="255"/>
      <c r="K302" s="263"/>
    </row>
    <row r="303" ht="37.5" customHeight="1">
      <c r="B303" s="249" t="str">
        <f t="shared" si="7"/>
        <v>Unused</v>
      </c>
      <c r="C303" s="250" t="s">
        <v>542</v>
      </c>
      <c r="D303" s="252"/>
      <c r="E303" s="252"/>
      <c r="F303" s="252"/>
      <c r="G303" s="252"/>
      <c r="H303" s="253"/>
      <c r="I303" s="254"/>
      <c r="J303" s="255"/>
      <c r="K303" s="263"/>
    </row>
    <row r="304" ht="37.5" customHeight="1">
      <c r="B304" s="249" t="str">
        <f t="shared" si="7"/>
        <v>Unused</v>
      </c>
      <c r="C304" s="256" t="s">
        <v>543</v>
      </c>
      <c r="D304" s="258"/>
      <c r="E304" s="258"/>
      <c r="F304" s="258"/>
      <c r="G304" s="258"/>
      <c r="H304" s="259"/>
      <c r="I304" s="260"/>
      <c r="J304" s="255"/>
      <c r="K304" s="263"/>
    </row>
    <row r="305" ht="37.5" customHeight="1">
      <c r="B305" s="249" t="str">
        <f t="shared" si="7"/>
        <v>Unused</v>
      </c>
      <c r="C305" s="250" t="s">
        <v>544</v>
      </c>
      <c r="D305" s="252"/>
      <c r="E305" s="252"/>
      <c r="F305" s="252"/>
      <c r="G305" s="252"/>
      <c r="H305" s="253"/>
      <c r="I305" s="254"/>
      <c r="J305" s="255"/>
      <c r="K305" s="263"/>
    </row>
    <row r="306" ht="37.5" customHeight="1">
      <c r="B306" s="249" t="str">
        <f t="shared" si="7"/>
        <v>Unused</v>
      </c>
      <c r="C306" s="256" t="s">
        <v>546</v>
      </c>
      <c r="D306" s="258"/>
      <c r="E306" s="258"/>
      <c r="F306" s="258"/>
      <c r="G306" s="258"/>
      <c r="H306" s="259"/>
      <c r="I306" s="260"/>
      <c r="J306" s="255"/>
      <c r="K306" s="263"/>
    </row>
    <row r="307" ht="37.5" customHeight="1">
      <c r="B307" s="249" t="str">
        <f t="shared" si="7"/>
        <v>Unused</v>
      </c>
      <c r="C307" s="250" t="s">
        <v>547</v>
      </c>
      <c r="D307" s="252"/>
      <c r="E307" s="252"/>
      <c r="F307" s="252"/>
      <c r="G307" s="252"/>
      <c r="H307" s="253"/>
      <c r="I307" s="254"/>
      <c r="J307" s="255"/>
      <c r="K307" s="263"/>
    </row>
    <row r="308" ht="37.5" customHeight="1">
      <c r="B308" s="249" t="str">
        <f t="shared" si="7"/>
        <v>Unused</v>
      </c>
      <c r="C308" s="256" t="s">
        <v>548</v>
      </c>
      <c r="D308" s="258"/>
      <c r="E308" s="258"/>
      <c r="F308" s="258"/>
      <c r="G308" s="258"/>
      <c r="H308" s="259"/>
      <c r="I308" s="260"/>
      <c r="J308" s="255"/>
      <c r="K308" s="263"/>
    </row>
    <row r="309" ht="37.5" customHeight="1">
      <c r="B309" s="249" t="str">
        <f t="shared" si="7"/>
        <v>Unused</v>
      </c>
      <c r="C309" s="250" t="s">
        <v>549</v>
      </c>
      <c r="D309" s="252"/>
      <c r="E309" s="252"/>
      <c r="F309" s="252"/>
      <c r="G309" s="252"/>
      <c r="H309" s="253"/>
      <c r="I309" s="254"/>
      <c r="J309" s="255"/>
      <c r="K309" s="263"/>
    </row>
    <row r="310" ht="37.5" customHeight="1">
      <c r="B310" s="249" t="str">
        <f t="shared" si="7"/>
        <v>Unused</v>
      </c>
      <c r="C310" s="256" t="s">
        <v>550</v>
      </c>
      <c r="D310" s="258"/>
      <c r="E310" s="258"/>
      <c r="F310" s="258"/>
      <c r="G310" s="258"/>
      <c r="H310" s="259"/>
      <c r="I310" s="260"/>
      <c r="J310" s="255"/>
      <c r="K310" s="263"/>
    </row>
    <row r="311" ht="37.5" customHeight="1">
      <c r="B311" s="249" t="str">
        <f t="shared" si="7"/>
        <v>Unused</v>
      </c>
      <c r="C311" s="250" t="s">
        <v>551</v>
      </c>
      <c r="D311" s="252"/>
      <c r="E311" s="252"/>
      <c r="F311" s="252"/>
      <c r="G311" s="252"/>
      <c r="H311" s="253"/>
      <c r="I311" s="254"/>
      <c r="J311" s="255"/>
      <c r="K311" s="263"/>
    </row>
    <row r="312" ht="37.5" customHeight="1">
      <c r="B312" s="249" t="str">
        <f t="shared" si="7"/>
        <v>Unused</v>
      </c>
      <c r="C312" s="256" t="s">
        <v>552</v>
      </c>
      <c r="D312" s="258"/>
      <c r="E312" s="258"/>
      <c r="F312" s="258"/>
      <c r="G312" s="258"/>
      <c r="H312" s="259"/>
      <c r="I312" s="260"/>
      <c r="J312" s="255"/>
      <c r="K312" s="263"/>
    </row>
    <row r="313" ht="37.5" customHeight="1">
      <c r="B313" s="249" t="str">
        <f t="shared" si="7"/>
        <v>Unused</v>
      </c>
      <c r="C313" s="250" t="s">
        <v>553</v>
      </c>
      <c r="D313" s="252"/>
      <c r="E313" s="252"/>
      <c r="F313" s="252"/>
      <c r="G313" s="252"/>
      <c r="H313" s="253"/>
      <c r="I313" s="254"/>
      <c r="J313" s="255"/>
      <c r="K313" s="263"/>
    </row>
    <row r="314" ht="37.5" customHeight="1">
      <c r="B314" s="249" t="str">
        <f t="shared" si="7"/>
        <v>Unused</v>
      </c>
      <c r="C314" s="256" t="s">
        <v>554</v>
      </c>
      <c r="D314" s="258"/>
      <c r="E314" s="258"/>
      <c r="F314" s="258"/>
      <c r="G314" s="258"/>
      <c r="H314" s="259"/>
      <c r="I314" s="260"/>
      <c r="J314" s="255"/>
      <c r="K314" s="263"/>
    </row>
    <row r="315" ht="37.5" customHeight="1">
      <c r="B315" s="249" t="str">
        <f t="shared" si="7"/>
        <v>Unused</v>
      </c>
      <c r="C315" s="250" t="s">
        <v>558</v>
      </c>
      <c r="D315" s="252"/>
      <c r="E315" s="252"/>
      <c r="F315" s="252"/>
      <c r="G315" s="252"/>
      <c r="H315" s="253"/>
      <c r="I315" s="254"/>
      <c r="J315" s="255"/>
      <c r="K315" s="263"/>
    </row>
    <row r="316" ht="37.5" customHeight="1">
      <c r="B316" s="249" t="str">
        <f t="shared" si="7"/>
        <v>Unused</v>
      </c>
      <c r="C316" s="256" t="s">
        <v>561</v>
      </c>
      <c r="D316" s="258"/>
      <c r="E316" s="258"/>
      <c r="F316" s="258"/>
      <c r="G316" s="258"/>
      <c r="H316" s="259"/>
      <c r="I316" s="260"/>
      <c r="J316" s="255"/>
      <c r="K316" s="263"/>
    </row>
    <row r="317" ht="37.5" customHeight="1">
      <c r="B317" s="249" t="str">
        <f t="shared" si="7"/>
        <v>Unused</v>
      </c>
      <c r="C317" s="250" t="s">
        <v>565</v>
      </c>
      <c r="D317" s="252"/>
      <c r="E317" s="252"/>
      <c r="F317" s="252"/>
      <c r="G317" s="252"/>
      <c r="H317" s="253"/>
      <c r="I317" s="254"/>
      <c r="J317" s="255"/>
      <c r="K317" s="263"/>
    </row>
    <row r="318" ht="37.5" customHeight="1">
      <c r="B318" s="249" t="str">
        <f t="shared" si="7"/>
        <v>Unused</v>
      </c>
      <c r="C318" s="256" t="s">
        <v>567</v>
      </c>
      <c r="D318" s="258"/>
      <c r="E318" s="258"/>
      <c r="F318" s="258"/>
      <c r="G318" s="258"/>
      <c r="H318" s="259"/>
      <c r="I318" s="260"/>
      <c r="J318" s="255"/>
      <c r="K318" s="263"/>
    </row>
    <row r="319" ht="37.5" customHeight="1">
      <c r="B319" s="249" t="str">
        <f t="shared" si="7"/>
        <v>Unused</v>
      </c>
      <c r="C319" s="250" t="s">
        <v>568</v>
      </c>
      <c r="D319" s="252"/>
      <c r="E319" s="252"/>
      <c r="F319" s="252"/>
      <c r="G319" s="252"/>
      <c r="H319" s="253"/>
      <c r="I319" s="254"/>
      <c r="J319" s="255"/>
      <c r="K319" s="263"/>
    </row>
    <row r="320" ht="37.5" customHeight="1">
      <c r="B320" s="249" t="str">
        <f t="shared" si="7"/>
        <v>Unused</v>
      </c>
      <c r="C320" s="256" t="s">
        <v>569</v>
      </c>
      <c r="D320" s="258"/>
      <c r="E320" s="258"/>
      <c r="F320" s="258"/>
      <c r="G320" s="258"/>
      <c r="H320" s="259"/>
      <c r="I320" s="260"/>
      <c r="J320" s="255"/>
      <c r="K320" s="263"/>
    </row>
    <row r="321" ht="37.5" customHeight="1">
      <c r="B321" s="249" t="str">
        <f t="shared" si="7"/>
        <v>Unused</v>
      </c>
      <c r="C321" s="250" t="s">
        <v>570</v>
      </c>
      <c r="D321" s="252"/>
      <c r="E321" s="252"/>
      <c r="F321" s="252"/>
      <c r="G321" s="252"/>
      <c r="H321" s="253"/>
      <c r="I321" s="254"/>
      <c r="J321" s="255"/>
      <c r="K321" s="263"/>
    </row>
    <row r="322" ht="37.5" customHeight="1">
      <c r="B322" s="249" t="str">
        <f t="shared" si="7"/>
        <v>Unused</v>
      </c>
      <c r="C322" s="256" t="s">
        <v>571</v>
      </c>
      <c r="D322" s="258"/>
      <c r="E322" s="258"/>
      <c r="F322" s="258"/>
      <c r="G322" s="258"/>
      <c r="H322" s="259"/>
      <c r="I322" s="260"/>
      <c r="J322" s="255"/>
      <c r="K322" s="263"/>
    </row>
    <row r="323" ht="37.5" customHeight="1">
      <c r="B323" s="249" t="str">
        <f t="shared" si="7"/>
        <v>Unused</v>
      </c>
      <c r="C323" s="250" t="s">
        <v>572</v>
      </c>
      <c r="D323" s="252"/>
      <c r="E323" s="252"/>
      <c r="F323" s="252"/>
      <c r="G323" s="252"/>
      <c r="H323" s="253"/>
      <c r="I323" s="254"/>
      <c r="J323" s="255"/>
      <c r="K323" s="263"/>
    </row>
    <row r="324" ht="37.5" customHeight="1">
      <c r="B324" s="249" t="str">
        <f t="shared" si="7"/>
        <v>Unused</v>
      </c>
      <c r="C324" s="256" t="s">
        <v>573</v>
      </c>
      <c r="D324" s="258"/>
      <c r="E324" s="258"/>
      <c r="F324" s="258"/>
      <c r="G324" s="258"/>
      <c r="H324" s="259"/>
      <c r="I324" s="260"/>
      <c r="J324" s="255"/>
      <c r="K324" s="263"/>
    </row>
    <row r="325" ht="37.5" customHeight="1">
      <c r="B325" s="249" t="str">
        <f t="shared" si="7"/>
        <v>Unused</v>
      </c>
      <c r="C325" s="250" t="s">
        <v>574</v>
      </c>
      <c r="D325" s="252"/>
      <c r="E325" s="252"/>
      <c r="F325" s="252"/>
      <c r="G325" s="252"/>
      <c r="H325" s="253"/>
      <c r="I325" s="254"/>
      <c r="J325" s="255"/>
      <c r="K325" s="263"/>
    </row>
    <row r="326" ht="37.5" customHeight="1">
      <c r="B326" s="249" t="str">
        <f t="shared" si="7"/>
        <v>Unused</v>
      </c>
      <c r="C326" s="256" t="s">
        <v>575</v>
      </c>
      <c r="D326" s="258"/>
      <c r="E326" s="258"/>
      <c r="F326" s="258"/>
      <c r="G326" s="258"/>
      <c r="H326" s="259"/>
      <c r="I326" s="260"/>
      <c r="J326" s="255"/>
      <c r="K326" s="263"/>
    </row>
    <row r="327" ht="37.5" customHeight="1">
      <c r="B327" s="249" t="str">
        <f t="shared" si="7"/>
        <v>Unused</v>
      </c>
      <c r="C327" s="250" t="s">
        <v>576</v>
      </c>
      <c r="D327" s="252"/>
      <c r="E327" s="252"/>
      <c r="F327" s="252"/>
      <c r="G327" s="252"/>
      <c r="H327" s="253"/>
      <c r="I327" s="254"/>
      <c r="J327" s="255"/>
      <c r="K327" s="263"/>
    </row>
    <row r="328" ht="37.5" customHeight="1">
      <c r="B328" s="249" t="str">
        <f t="shared" si="7"/>
        <v>Unused</v>
      </c>
      <c r="C328" s="256" t="s">
        <v>577</v>
      </c>
      <c r="D328" s="258"/>
      <c r="E328" s="258"/>
      <c r="F328" s="258"/>
      <c r="G328" s="258"/>
      <c r="H328" s="259"/>
      <c r="I328" s="260"/>
      <c r="J328" s="255"/>
      <c r="K328" s="263"/>
    </row>
    <row r="329" ht="37.5" customHeight="1">
      <c r="B329" s="249" t="str">
        <f t="shared" si="7"/>
        <v>Unused</v>
      </c>
      <c r="C329" s="250" t="s">
        <v>578</v>
      </c>
      <c r="D329" s="252"/>
      <c r="E329" s="252"/>
      <c r="F329" s="252"/>
      <c r="G329" s="252"/>
      <c r="H329" s="253"/>
      <c r="I329" s="254"/>
      <c r="J329" s="255"/>
      <c r="K329" s="263"/>
    </row>
    <row r="330" ht="37.5" customHeight="1">
      <c r="B330" s="249" t="str">
        <f t="shared" si="7"/>
        <v>Unused</v>
      </c>
      <c r="C330" s="256" t="s">
        <v>579</v>
      </c>
      <c r="D330" s="258"/>
      <c r="E330" s="258"/>
      <c r="F330" s="258"/>
      <c r="G330" s="258"/>
      <c r="H330" s="259"/>
      <c r="I330" s="260"/>
      <c r="J330" s="255"/>
      <c r="K330" s="263"/>
    </row>
    <row r="331" ht="37.5" customHeight="1">
      <c r="B331" s="249" t="str">
        <f t="shared" si="7"/>
        <v>Unused</v>
      </c>
      <c r="C331" s="250" t="s">
        <v>580</v>
      </c>
      <c r="D331" s="252"/>
      <c r="E331" s="252"/>
      <c r="F331" s="252"/>
      <c r="G331" s="252"/>
      <c r="H331" s="253"/>
      <c r="I331" s="254"/>
      <c r="J331" s="255"/>
      <c r="K331" s="263"/>
    </row>
    <row r="332" ht="37.5" customHeight="1">
      <c r="B332" s="249" t="str">
        <f t="shared" si="7"/>
        <v>Unused</v>
      </c>
      <c r="C332" s="256" t="s">
        <v>581</v>
      </c>
      <c r="D332" s="258"/>
      <c r="E332" s="258"/>
      <c r="F332" s="258"/>
      <c r="G332" s="258"/>
      <c r="H332" s="259"/>
      <c r="I332" s="260"/>
      <c r="J332" s="255"/>
      <c r="K332" s="263"/>
    </row>
    <row r="333" ht="37.5" customHeight="1">
      <c r="B333" s="249" t="str">
        <f t="shared" si="7"/>
        <v>Unused</v>
      </c>
      <c r="C333" s="250" t="s">
        <v>582</v>
      </c>
      <c r="D333" s="252"/>
      <c r="E333" s="252"/>
      <c r="F333" s="252"/>
      <c r="G333" s="252"/>
      <c r="H333" s="253"/>
      <c r="I333" s="254"/>
      <c r="J333" s="255"/>
      <c r="K333" s="263"/>
    </row>
    <row r="334" ht="37.5" customHeight="1">
      <c r="B334" s="249" t="str">
        <f t="shared" si="7"/>
        <v>Unused</v>
      </c>
      <c r="C334" s="256" t="s">
        <v>583</v>
      </c>
      <c r="D334" s="258"/>
      <c r="E334" s="258"/>
      <c r="F334" s="258"/>
      <c r="G334" s="258"/>
      <c r="H334" s="259"/>
      <c r="I334" s="260"/>
      <c r="J334" s="255"/>
      <c r="K334" s="263"/>
    </row>
    <row r="335" ht="37.5" customHeight="1">
      <c r="B335" s="249" t="str">
        <f t="shared" si="7"/>
        <v>Unused</v>
      </c>
      <c r="C335" s="250" t="s">
        <v>584</v>
      </c>
      <c r="D335" s="252"/>
      <c r="E335" s="252"/>
      <c r="F335" s="252"/>
      <c r="G335" s="252"/>
      <c r="H335" s="253"/>
      <c r="I335" s="254"/>
      <c r="J335" s="255"/>
      <c r="K335" s="263"/>
    </row>
    <row r="336" ht="37.5" customHeight="1">
      <c r="B336" s="249" t="str">
        <f t="shared" si="7"/>
        <v>Unused</v>
      </c>
      <c r="C336" s="256" t="s">
        <v>585</v>
      </c>
      <c r="D336" s="258"/>
      <c r="E336" s="258"/>
      <c r="F336" s="258"/>
      <c r="G336" s="258"/>
      <c r="H336" s="259"/>
      <c r="I336" s="260"/>
      <c r="J336" s="255"/>
      <c r="K336" s="263"/>
    </row>
    <row r="337" ht="37.5" customHeight="1">
      <c r="B337" s="249" t="str">
        <f t="shared" si="7"/>
        <v>Unused</v>
      </c>
      <c r="C337" s="250" t="s">
        <v>586</v>
      </c>
      <c r="D337" s="252"/>
      <c r="E337" s="252"/>
      <c r="F337" s="252"/>
      <c r="G337" s="252"/>
      <c r="H337" s="253"/>
      <c r="I337" s="254"/>
      <c r="J337" s="255"/>
      <c r="K337" s="263"/>
    </row>
    <row r="338" ht="37.5" customHeight="1">
      <c r="B338" s="249" t="str">
        <f t="shared" si="7"/>
        <v>Unused</v>
      </c>
      <c r="C338" s="256" t="s">
        <v>587</v>
      </c>
      <c r="D338" s="258"/>
      <c r="E338" s="258"/>
      <c r="F338" s="258"/>
      <c r="G338" s="258"/>
      <c r="H338" s="259"/>
      <c r="I338" s="260"/>
      <c r="J338" s="255"/>
      <c r="K338" s="263"/>
    </row>
    <row r="339" ht="37.5" customHeight="1">
      <c r="B339" s="249" t="str">
        <f t="shared" si="7"/>
        <v>Unused</v>
      </c>
      <c r="C339" s="250" t="s">
        <v>588</v>
      </c>
      <c r="D339" s="252"/>
      <c r="E339" s="252"/>
      <c r="F339" s="252"/>
      <c r="G339" s="252"/>
      <c r="H339" s="253"/>
      <c r="I339" s="254"/>
      <c r="J339" s="255"/>
      <c r="K339" s="263"/>
    </row>
    <row r="340" ht="37.5" customHeight="1">
      <c r="B340" s="249" t="str">
        <f t="shared" si="7"/>
        <v>Unused</v>
      </c>
      <c r="C340" s="256" t="s">
        <v>589</v>
      </c>
      <c r="D340" s="258"/>
      <c r="E340" s="258"/>
      <c r="F340" s="258"/>
      <c r="G340" s="258"/>
      <c r="H340" s="259"/>
      <c r="I340" s="260"/>
      <c r="J340" s="255"/>
      <c r="K340" s="263"/>
    </row>
    <row r="341" ht="37.5" customHeight="1">
      <c r="B341" s="249" t="str">
        <f t="shared" si="7"/>
        <v>Unused</v>
      </c>
      <c r="C341" s="250" t="s">
        <v>590</v>
      </c>
      <c r="D341" s="252"/>
      <c r="E341" s="252"/>
      <c r="F341" s="252"/>
      <c r="G341" s="252"/>
      <c r="H341" s="253"/>
      <c r="I341" s="254"/>
      <c r="J341" s="255"/>
      <c r="K341" s="263"/>
    </row>
    <row r="342" ht="37.5" customHeight="1">
      <c r="B342" s="249" t="str">
        <f t="shared" si="7"/>
        <v>Unused</v>
      </c>
      <c r="C342" s="256" t="s">
        <v>591</v>
      </c>
      <c r="D342" s="258"/>
      <c r="E342" s="258"/>
      <c r="F342" s="258"/>
      <c r="G342" s="258"/>
      <c r="H342" s="259"/>
      <c r="I342" s="260"/>
      <c r="J342" s="255"/>
      <c r="K342" s="263"/>
    </row>
    <row r="343" ht="37.5" customHeight="1">
      <c r="B343" s="249" t="str">
        <f t="shared" si="7"/>
        <v>Unused</v>
      </c>
      <c r="C343" s="250" t="s">
        <v>592</v>
      </c>
      <c r="D343" s="252"/>
      <c r="E343" s="252"/>
      <c r="F343" s="252"/>
      <c r="G343" s="252"/>
      <c r="H343" s="253"/>
      <c r="I343" s="254"/>
      <c r="J343" s="255"/>
      <c r="K343" s="263"/>
    </row>
    <row r="344" ht="37.5" customHeight="1">
      <c r="B344" s="249" t="str">
        <f t="shared" si="7"/>
        <v>Unused</v>
      </c>
      <c r="C344" s="256" t="s">
        <v>594</v>
      </c>
      <c r="D344" s="258"/>
      <c r="E344" s="258"/>
      <c r="F344" s="258"/>
      <c r="G344" s="258"/>
      <c r="H344" s="259"/>
      <c r="I344" s="260"/>
      <c r="J344" s="255"/>
      <c r="K344" s="263"/>
    </row>
    <row r="345" ht="37.5" customHeight="1">
      <c r="B345" s="249" t="str">
        <f t="shared" si="7"/>
        <v>Unused</v>
      </c>
      <c r="C345" s="250" t="s">
        <v>595</v>
      </c>
      <c r="D345" s="252"/>
      <c r="E345" s="252"/>
      <c r="F345" s="252"/>
      <c r="G345" s="252"/>
      <c r="H345" s="253"/>
      <c r="I345" s="254"/>
      <c r="J345" s="255"/>
      <c r="K345" s="263"/>
    </row>
    <row r="346" ht="37.5" customHeight="1">
      <c r="B346" s="249" t="str">
        <f t="shared" si="7"/>
        <v>Unused</v>
      </c>
      <c r="C346" s="256" t="s">
        <v>596</v>
      </c>
      <c r="D346" s="258"/>
      <c r="E346" s="258"/>
      <c r="F346" s="258"/>
      <c r="G346" s="258"/>
      <c r="H346" s="259"/>
      <c r="I346" s="260"/>
      <c r="J346" s="255"/>
      <c r="K346" s="263"/>
    </row>
    <row r="347" ht="37.5" customHeight="1">
      <c r="B347" s="249" t="str">
        <f t="shared" si="7"/>
        <v>Unused</v>
      </c>
      <c r="C347" s="250" t="s">
        <v>597</v>
      </c>
      <c r="D347" s="252"/>
      <c r="E347" s="252"/>
      <c r="F347" s="252"/>
      <c r="G347" s="252"/>
      <c r="H347" s="253"/>
      <c r="I347" s="254"/>
      <c r="J347" s="255"/>
      <c r="K347" s="263"/>
    </row>
    <row r="348" ht="37.5" customHeight="1">
      <c r="B348" s="249" t="str">
        <f t="shared" si="7"/>
        <v>Unused</v>
      </c>
      <c r="C348" s="256" t="s">
        <v>598</v>
      </c>
      <c r="D348" s="258"/>
      <c r="E348" s="258"/>
      <c r="F348" s="258"/>
      <c r="G348" s="258"/>
      <c r="H348" s="259"/>
      <c r="I348" s="260"/>
      <c r="J348" s="255"/>
      <c r="K348" s="263"/>
    </row>
    <row r="349" ht="37.5" customHeight="1">
      <c r="B349" s="249" t="str">
        <f t="shared" si="7"/>
        <v>Unused</v>
      </c>
      <c r="C349" s="250" t="s">
        <v>599</v>
      </c>
      <c r="D349" s="252"/>
      <c r="E349" s="252"/>
      <c r="F349" s="252"/>
      <c r="G349" s="252"/>
      <c r="H349" s="253"/>
      <c r="I349" s="254"/>
      <c r="J349" s="255"/>
      <c r="K349" s="263"/>
    </row>
    <row r="350" ht="37.5" customHeight="1">
      <c r="B350" s="249" t="str">
        <f t="shared" si="7"/>
        <v>Unused</v>
      </c>
      <c r="C350" s="256" t="s">
        <v>601</v>
      </c>
      <c r="D350" s="258"/>
      <c r="E350" s="258"/>
      <c r="F350" s="258"/>
      <c r="G350" s="258"/>
      <c r="H350" s="259"/>
      <c r="I350" s="260"/>
      <c r="J350" s="255"/>
      <c r="K350" s="263"/>
    </row>
    <row r="351" ht="37.5" customHeight="1">
      <c r="B351" s="249" t="str">
        <f t="shared" si="7"/>
        <v>Unused</v>
      </c>
      <c r="C351" s="250" t="s">
        <v>602</v>
      </c>
      <c r="D351" s="252"/>
      <c r="E351" s="252"/>
      <c r="F351" s="252"/>
      <c r="G351" s="252"/>
      <c r="H351" s="253"/>
      <c r="I351" s="254"/>
      <c r="J351" s="255"/>
      <c r="K351" s="263"/>
    </row>
    <row r="352" ht="37.5" customHeight="1">
      <c r="B352" s="249" t="str">
        <f t="shared" si="7"/>
        <v>Unused</v>
      </c>
      <c r="C352" s="256" t="s">
        <v>603</v>
      </c>
      <c r="D352" s="258"/>
      <c r="E352" s="258"/>
      <c r="F352" s="258"/>
      <c r="G352" s="258"/>
      <c r="H352" s="259"/>
      <c r="I352" s="260"/>
      <c r="J352" s="255"/>
      <c r="K352" s="263"/>
    </row>
    <row r="353" ht="37.5" customHeight="1">
      <c r="B353" s="249" t="str">
        <f t="shared" si="7"/>
        <v>Unused</v>
      </c>
      <c r="C353" s="250" t="s">
        <v>604</v>
      </c>
      <c r="D353" s="252"/>
      <c r="E353" s="252"/>
      <c r="F353" s="252"/>
      <c r="G353" s="252"/>
      <c r="H353" s="253"/>
      <c r="I353" s="254"/>
      <c r="J353" s="255"/>
      <c r="K353" s="263"/>
    </row>
    <row r="354" ht="37.5" customHeight="1">
      <c r="B354" s="249" t="str">
        <f t="shared" si="7"/>
        <v>Unused</v>
      </c>
      <c r="C354" s="256" t="s">
        <v>605</v>
      </c>
      <c r="D354" s="258"/>
      <c r="E354" s="258"/>
      <c r="F354" s="258"/>
      <c r="G354" s="258"/>
      <c r="H354" s="259"/>
      <c r="I354" s="260"/>
      <c r="J354" s="255"/>
      <c r="K354" s="263"/>
    </row>
    <row r="355" ht="37.5" customHeight="1">
      <c r="B355" s="249" t="str">
        <f t="shared" si="7"/>
        <v>Unused</v>
      </c>
      <c r="C355" s="250" t="s">
        <v>606</v>
      </c>
      <c r="D355" s="252"/>
      <c r="E355" s="252"/>
      <c r="F355" s="252"/>
      <c r="G355" s="252"/>
      <c r="H355" s="253"/>
      <c r="I355" s="254"/>
      <c r="J355" s="255"/>
      <c r="K355" s="263"/>
    </row>
    <row r="356" ht="37.5" customHeight="1">
      <c r="B356" s="249" t="str">
        <f t="shared" si="7"/>
        <v>Unused</v>
      </c>
      <c r="C356" s="256" t="s">
        <v>608</v>
      </c>
      <c r="D356" s="258"/>
      <c r="E356" s="258"/>
      <c r="F356" s="258"/>
      <c r="G356" s="258"/>
      <c r="H356" s="259"/>
      <c r="I356" s="260"/>
      <c r="J356" s="255"/>
      <c r="K356" s="263"/>
    </row>
    <row r="357" ht="37.5" customHeight="1">
      <c r="B357" s="249" t="str">
        <f t="shared" si="7"/>
        <v>Unused</v>
      </c>
      <c r="C357" s="250" t="s">
        <v>609</v>
      </c>
      <c r="D357" s="252"/>
      <c r="E357" s="252"/>
      <c r="F357" s="252"/>
      <c r="G357" s="252"/>
      <c r="H357" s="253"/>
      <c r="I357" s="254"/>
      <c r="J357" s="255"/>
      <c r="K357" s="263"/>
    </row>
    <row r="358" ht="37.5" customHeight="1">
      <c r="B358" s="249" t="str">
        <f t="shared" si="7"/>
        <v>Unused</v>
      </c>
      <c r="C358" s="256" t="s">
        <v>610</v>
      </c>
      <c r="D358" s="258"/>
      <c r="E358" s="258"/>
      <c r="F358" s="258"/>
      <c r="G358" s="258"/>
      <c r="H358" s="259"/>
      <c r="I358" s="260"/>
      <c r="J358" s="255"/>
      <c r="K358" s="263"/>
    </row>
    <row r="359" ht="37.5" customHeight="1">
      <c r="B359" s="249" t="str">
        <f t="shared" si="7"/>
        <v>Unused</v>
      </c>
      <c r="C359" s="250" t="s">
        <v>611</v>
      </c>
      <c r="D359" s="252"/>
      <c r="E359" s="252"/>
      <c r="F359" s="252"/>
      <c r="G359" s="252"/>
      <c r="H359" s="253"/>
      <c r="I359" s="254"/>
      <c r="J359" s="255"/>
      <c r="K359" s="263"/>
    </row>
    <row r="360" ht="37.5" customHeight="1">
      <c r="B360" s="249" t="str">
        <f t="shared" si="7"/>
        <v>Unused</v>
      </c>
      <c r="C360" s="256" t="s">
        <v>612</v>
      </c>
      <c r="D360" s="258"/>
      <c r="E360" s="258"/>
      <c r="F360" s="258"/>
      <c r="G360" s="258"/>
      <c r="H360" s="259"/>
      <c r="I360" s="260"/>
      <c r="J360" s="255"/>
      <c r="K360" s="263"/>
    </row>
    <row r="361" ht="37.5" customHeight="1">
      <c r="B361" s="249" t="str">
        <f t="shared" si="7"/>
        <v>Unused</v>
      </c>
      <c r="C361" s="250" t="s">
        <v>613</v>
      </c>
      <c r="D361" s="252"/>
      <c r="E361" s="252"/>
      <c r="F361" s="252"/>
      <c r="G361" s="252"/>
      <c r="H361" s="253"/>
      <c r="I361" s="254"/>
      <c r="J361" s="255"/>
      <c r="K361" s="263"/>
    </row>
    <row r="362" ht="37.5" customHeight="1">
      <c r="B362" s="249" t="str">
        <f t="shared" si="7"/>
        <v>Unused</v>
      </c>
      <c r="C362" s="256" t="s">
        <v>614</v>
      </c>
      <c r="D362" s="258"/>
      <c r="E362" s="258"/>
      <c r="F362" s="258"/>
      <c r="G362" s="258"/>
      <c r="H362" s="259"/>
      <c r="I362" s="260"/>
      <c r="J362" s="255"/>
      <c r="K362" s="263"/>
    </row>
    <row r="363" ht="37.5" customHeight="1">
      <c r="B363" s="249" t="str">
        <f t="shared" si="7"/>
        <v>Unused</v>
      </c>
      <c r="C363" s="250" t="s">
        <v>615</v>
      </c>
      <c r="D363" s="252"/>
      <c r="E363" s="252"/>
      <c r="F363" s="252"/>
      <c r="G363" s="252"/>
      <c r="H363" s="253"/>
      <c r="I363" s="254"/>
      <c r="J363" s="255"/>
      <c r="K363" s="263"/>
    </row>
    <row r="364" ht="37.5" customHeight="1">
      <c r="B364" s="249" t="str">
        <f t="shared" si="7"/>
        <v>Unused</v>
      </c>
      <c r="C364" s="256" t="s">
        <v>616</v>
      </c>
      <c r="D364" s="258"/>
      <c r="E364" s="258"/>
      <c r="F364" s="258"/>
      <c r="G364" s="258"/>
      <c r="H364" s="259"/>
      <c r="I364" s="260"/>
      <c r="J364" s="255"/>
      <c r="K364" s="263"/>
    </row>
    <row r="365" ht="37.5" customHeight="1">
      <c r="B365" s="249" t="str">
        <f t="shared" si="7"/>
        <v>Unused</v>
      </c>
      <c r="C365" s="250" t="s">
        <v>618</v>
      </c>
      <c r="D365" s="252"/>
      <c r="E365" s="252"/>
      <c r="F365" s="252"/>
      <c r="G365" s="252"/>
      <c r="H365" s="253"/>
      <c r="I365" s="254"/>
      <c r="J365" s="255"/>
      <c r="K365" s="263"/>
    </row>
    <row r="366" ht="37.5" customHeight="1">
      <c r="B366" s="249" t="str">
        <f t="shared" si="7"/>
        <v>Unused</v>
      </c>
      <c r="C366" s="256" t="s">
        <v>620</v>
      </c>
      <c r="D366" s="258"/>
      <c r="E366" s="258"/>
      <c r="F366" s="258"/>
      <c r="G366" s="258"/>
      <c r="H366" s="259"/>
      <c r="I366" s="260"/>
      <c r="J366" s="255"/>
      <c r="K366" s="263"/>
    </row>
    <row r="367" ht="37.5" customHeight="1">
      <c r="B367" s="249" t="str">
        <f t="shared" si="7"/>
        <v>Unused</v>
      </c>
      <c r="C367" s="250" t="s">
        <v>621</v>
      </c>
      <c r="D367" s="252"/>
      <c r="E367" s="252"/>
      <c r="F367" s="252"/>
      <c r="G367" s="252"/>
      <c r="H367" s="253"/>
      <c r="I367" s="254"/>
      <c r="J367" s="255"/>
      <c r="K367" s="263"/>
    </row>
    <row r="368" ht="37.5" customHeight="1">
      <c r="B368" s="249" t="str">
        <f t="shared" si="7"/>
        <v>Unused</v>
      </c>
      <c r="C368" s="256" t="s">
        <v>623</v>
      </c>
      <c r="D368" s="258"/>
      <c r="E368" s="258"/>
      <c r="F368" s="258"/>
      <c r="G368" s="258"/>
      <c r="H368" s="259"/>
      <c r="I368" s="260"/>
      <c r="J368" s="255"/>
      <c r="K368" s="263"/>
    </row>
    <row r="369" ht="37.5" customHeight="1">
      <c r="B369" s="249" t="str">
        <f t="shared" si="7"/>
        <v>Unused</v>
      </c>
      <c r="C369" s="250" t="s">
        <v>624</v>
      </c>
      <c r="D369" s="252"/>
      <c r="E369" s="252"/>
      <c r="F369" s="252"/>
      <c r="G369" s="252"/>
      <c r="H369" s="253"/>
      <c r="I369" s="254"/>
      <c r="J369" s="255"/>
      <c r="K369" s="263"/>
    </row>
    <row r="370" ht="37.5" customHeight="1">
      <c r="B370" s="249" t="str">
        <f t="shared" si="7"/>
        <v>Unused</v>
      </c>
      <c r="C370" s="256" t="s">
        <v>626</v>
      </c>
      <c r="D370" s="258"/>
      <c r="E370" s="258"/>
      <c r="F370" s="258"/>
      <c r="G370" s="258"/>
      <c r="H370" s="259"/>
      <c r="I370" s="260"/>
      <c r="J370" s="255"/>
      <c r="K370" s="263"/>
    </row>
    <row r="371" ht="37.5" customHeight="1">
      <c r="B371" s="249" t="str">
        <f t="shared" si="7"/>
        <v>Unused</v>
      </c>
      <c r="C371" s="250" t="s">
        <v>628</v>
      </c>
      <c r="D371" s="252"/>
      <c r="E371" s="252"/>
      <c r="F371" s="252"/>
      <c r="G371" s="252"/>
      <c r="H371" s="253"/>
      <c r="I371" s="254"/>
      <c r="J371" s="255"/>
      <c r="K371" s="263"/>
    </row>
    <row r="372" ht="37.5" customHeight="1">
      <c r="B372" s="249" t="str">
        <f t="shared" si="7"/>
        <v>Unused</v>
      </c>
      <c r="C372" s="256" t="s">
        <v>630</v>
      </c>
      <c r="D372" s="258"/>
      <c r="E372" s="258"/>
      <c r="F372" s="258"/>
      <c r="G372" s="258"/>
      <c r="H372" s="259"/>
      <c r="I372" s="260"/>
      <c r="J372" s="255"/>
      <c r="K372" s="263"/>
    </row>
    <row r="373" ht="37.5" customHeight="1">
      <c r="B373" s="249" t="str">
        <f t="shared" si="7"/>
        <v>Unused</v>
      </c>
      <c r="C373" s="250" t="s">
        <v>631</v>
      </c>
      <c r="D373" s="252"/>
      <c r="E373" s="252"/>
      <c r="F373" s="252"/>
      <c r="G373" s="252"/>
      <c r="H373" s="253"/>
      <c r="I373" s="254"/>
      <c r="J373" s="255"/>
      <c r="K373" s="263"/>
    </row>
    <row r="374" ht="37.5" customHeight="1">
      <c r="B374" s="249" t="str">
        <f t="shared" si="7"/>
        <v>Unused</v>
      </c>
      <c r="C374" s="256" t="s">
        <v>632</v>
      </c>
      <c r="D374" s="258"/>
      <c r="E374" s="258"/>
      <c r="F374" s="258"/>
      <c r="G374" s="258"/>
      <c r="H374" s="259"/>
      <c r="I374" s="260"/>
      <c r="J374" s="255"/>
      <c r="K374" s="263"/>
    </row>
    <row r="375" ht="37.5" customHeight="1">
      <c r="B375" s="249" t="str">
        <f t="shared" si="7"/>
        <v>Unused</v>
      </c>
      <c r="C375" s="250" t="s">
        <v>633</v>
      </c>
      <c r="D375" s="252"/>
      <c r="E375" s="252"/>
      <c r="F375" s="252"/>
      <c r="G375" s="252"/>
      <c r="H375" s="253"/>
      <c r="I375" s="254"/>
      <c r="J375" s="255"/>
      <c r="K375" s="263"/>
    </row>
    <row r="376" ht="37.5" customHeight="1">
      <c r="B376" s="249" t="str">
        <f t="shared" si="7"/>
        <v>Unused</v>
      </c>
      <c r="C376" s="256" t="s">
        <v>634</v>
      </c>
      <c r="D376" s="258"/>
      <c r="E376" s="258"/>
      <c r="F376" s="258"/>
      <c r="G376" s="258"/>
      <c r="H376" s="259"/>
      <c r="I376" s="260"/>
      <c r="J376" s="255"/>
      <c r="K376" s="263"/>
    </row>
    <row r="377" ht="37.5" customHeight="1">
      <c r="B377" s="249" t="str">
        <f t="shared" si="7"/>
        <v>Unused</v>
      </c>
      <c r="C377" s="250" t="s">
        <v>635</v>
      </c>
      <c r="D377" s="252"/>
      <c r="E377" s="252"/>
      <c r="F377" s="252"/>
      <c r="G377" s="252"/>
      <c r="H377" s="253"/>
      <c r="I377" s="254"/>
      <c r="J377" s="255"/>
      <c r="K377" s="263"/>
    </row>
    <row r="378" ht="37.5" customHeight="1">
      <c r="B378" s="249" t="str">
        <f t="shared" si="7"/>
        <v>Unused</v>
      </c>
      <c r="C378" s="256" t="s">
        <v>637</v>
      </c>
      <c r="D378" s="258"/>
      <c r="E378" s="258"/>
      <c r="F378" s="258"/>
      <c r="G378" s="258"/>
      <c r="H378" s="259"/>
      <c r="I378" s="260"/>
      <c r="J378" s="255"/>
      <c r="K378" s="263"/>
    </row>
    <row r="379" ht="37.5" customHeight="1">
      <c r="B379" s="249" t="str">
        <f t="shared" si="7"/>
        <v>Unused</v>
      </c>
      <c r="C379" s="250" t="s">
        <v>639</v>
      </c>
      <c r="D379" s="252"/>
      <c r="E379" s="252"/>
      <c r="F379" s="252"/>
      <c r="G379" s="252"/>
      <c r="H379" s="253"/>
      <c r="I379" s="254"/>
      <c r="J379" s="255"/>
      <c r="K379" s="263"/>
    </row>
    <row r="380" ht="37.5" customHeight="1">
      <c r="B380" s="249" t="str">
        <f t="shared" si="7"/>
        <v>Unused</v>
      </c>
      <c r="C380" s="256" t="s">
        <v>640</v>
      </c>
      <c r="D380" s="258"/>
      <c r="E380" s="258"/>
      <c r="F380" s="258"/>
      <c r="G380" s="258"/>
      <c r="H380" s="259"/>
      <c r="I380" s="260"/>
      <c r="J380" s="255"/>
      <c r="K380" s="263"/>
    </row>
    <row r="381" ht="37.5" customHeight="1">
      <c r="B381" s="249" t="str">
        <f t="shared" si="7"/>
        <v>Unused</v>
      </c>
      <c r="C381" s="250" t="s">
        <v>641</v>
      </c>
      <c r="D381" s="252"/>
      <c r="E381" s="252"/>
      <c r="F381" s="252"/>
      <c r="G381" s="252"/>
      <c r="H381" s="253"/>
      <c r="I381" s="254"/>
      <c r="J381" s="255"/>
      <c r="K381" s="263"/>
    </row>
    <row r="382" ht="37.5" customHeight="1">
      <c r="B382" s="249" t="str">
        <f t="shared" si="7"/>
        <v>Unused</v>
      </c>
      <c r="C382" s="256" t="s">
        <v>642</v>
      </c>
      <c r="D382" s="258"/>
      <c r="E382" s="258"/>
      <c r="F382" s="258"/>
      <c r="G382" s="258"/>
      <c r="H382" s="259"/>
      <c r="I382" s="260"/>
      <c r="J382" s="255"/>
      <c r="K382" s="263"/>
    </row>
    <row r="383" ht="37.5" customHeight="1">
      <c r="B383" s="249" t="str">
        <f t="shared" si="7"/>
        <v>Unused</v>
      </c>
      <c r="C383" s="250" t="s">
        <v>643</v>
      </c>
      <c r="D383" s="252"/>
      <c r="E383" s="252"/>
      <c r="F383" s="252"/>
      <c r="G383" s="252"/>
      <c r="H383" s="253"/>
      <c r="I383" s="254"/>
      <c r="J383" s="255"/>
      <c r="K383" s="263"/>
    </row>
    <row r="384" ht="37.5" customHeight="1">
      <c r="B384" s="249" t="str">
        <f t="shared" si="7"/>
        <v>Unused</v>
      </c>
      <c r="C384" s="256" t="s">
        <v>644</v>
      </c>
      <c r="D384" s="258"/>
      <c r="E384" s="258"/>
      <c r="F384" s="258"/>
      <c r="G384" s="258"/>
      <c r="H384" s="259"/>
      <c r="I384" s="260"/>
      <c r="J384" s="255"/>
      <c r="K384" s="263"/>
    </row>
    <row r="385" ht="37.5" customHeight="1">
      <c r="B385" s="249" t="str">
        <f t="shared" si="7"/>
        <v>Unused</v>
      </c>
      <c r="C385" s="250" t="s">
        <v>645</v>
      </c>
      <c r="D385" s="252"/>
      <c r="E385" s="252"/>
      <c r="F385" s="252"/>
      <c r="G385" s="252"/>
      <c r="H385" s="253"/>
      <c r="I385" s="254"/>
      <c r="J385" s="255"/>
      <c r="K385" s="263"/>
    </row>
    <row r="386" ht="37.5" customHeight="1">
      <c r="B386" s="249" t="str">
        <f t="shared" si="7"/>
        <v>Unused</v>
      </c>
      <c r="C386" s="256" t="s">
        <v>646</v>
      </c>
      <c r="D386" s="258"/>
      <c r="E386" s="258"/>
      <c r="F386" s="258"/>
      <c r="G386" s="258"/>
      <c r="H386" s="259"/>
      <c r="I386" s="260"/>
      <c r="J386" s="255"/>
      <c r="K386" s="263"/>
    </row>
    <row r="387" ht="37.5" customHeight="1">
      <c r="B387" s="249" t="str">
        <f t="shared" si="7"/>
        <v>Unused</v>
      </c>
      <c r="C387" s="250" t="s">
        <v>647</v>
      </c>
      <c r="D387" s="252"/>
      <c r="E387" s="252"/>
      <c r="F387" s="252"/>
      <c r="G387" s="252"/>
      <c r="H387" s="253"/>
      <c r="I387" s="254"/>
      <c r="J387" s="255"/>
      <c r="K387" s="263"/>
    </row>
    <row r="388" ht="37.5" customHeight="1">
      <c r="B388" s="249" t="str">
        <f t="shared" si="7"/>
        <v>Unused</v>
      </c>
      <c r="C388" s="256" t="s">
        <v>648</v>
      </c>
      <c r="D388" s="258"/>
      <c r="E388" s="258"/>
      <c r="F388" s="258"/>
      <c r="G388" s="258"/>
      <c r="H388" s="259"/>
      <c r="I388" s="260"/>
      <c r="J388" s="255"/>
      <c r="K388" s="263"/>
    </row>
    <row r="389" ht="37.5" customHeight="1">
      <c r="B389" s="249" t="str">
        <f t="shared" si="7"/>
        <v>Unused</v>
      </c>
      <c r="C389" s="250" t="s">
        <v>649</v>
      </c>
      <c r="D389" s="252"/>
      <c r="E389" s="252"/>
      <c r="F389" s="252"/>
      <c r="G389" s="252"/>
      <c r="H389" s="253"/>
      <c r="I389" s="254"/>
      <c r="J389" s="255"/>
      <c r="K389" s="263"/>
    </row>
    <row r="390" ht="37.5" customHeight="1">
      <c r="B390" s="249" t="str">
        <f t="shared" si="7"/>
        <v>Unused</v>
      </c>
      <c r="C390" s="256" t="s">
        <v>650</v>
      </c>
      <c r="D390" s="258"/>
      <c r="E390" s="258"/>
      <c r="F390" s="258"/>
      <c r="G390" s="258"/>
      <c r="H390" s="259"/>
      <c r="I390" s="260"/>
      <c r="J390" s="255"/>
      <c r="K390" s="263"/>
    </row>
    <row r="391" ht="37.5" customHeight="1">
      <c r="B391" s="249" t="str">
        <f t="shared" si="7"/>
        <v>Unused</v>
      </c>
      <c r="C391" s="250" t="s">
        <v>651</v>
      </c>
      <c r="D391" s="252"/>
      <c r="E391" s="252"/>
      <c r="F391" s="252"/>
      <c r="G391" s="252"/>
      <c r="H391" s="253"/>
      <c r="I391" s="254"/>
      <c r="J391" s="255"/>
      <c r="K391" s="263"/>
    </row>
    <row r="392" ht="37.5" customHeight="1">
      <c r="B392" s="249" t="str">
        <f t="shared" si="7"/>
        <v>Unused</v>
      </c>
      <c r="C392" s="256" t="s">
        <v>652</v>
      </c>
      <c r="D392" s="258"/>
      <c r="E392" s="258"/>
      <c r="F392" s="258"/>
      <c r="G392" s="258"/>
      <c r="H392" s="259"/>
      <c r="I392" s="260"/>
      <c r="J392" s="255"/>
      <c r="K392" s="263"/>
    </row>
    <row r="393" ht="37.5" customHeight="1">
      <c r="B393" s="249" t="str">
        <f t="shared" si="7"/>
        <v>Unused</v>
      </c>
      <c r="C393" s="250" t="s">
        <v>653</v>
      </c>
      <c r="D393" s="252"/>
      <c r="E393" s="252"/>
      <c r="F393" s="252"/>
      <c r="G393" s="252"/>
      <c r="H393" s="253"/>
      <c r="I393" s="254"/>
      <c r="J393" s="255"/>
      <c r="K393" s="263"/>
    </row>
    <row r="394" ht="37.5" customHeight="1">
      <c r="B394" s="249" t="str">
        <f t="shared" si="7"/>
        <v>Unused</v>
      </c>
      <c r="C394" s="256" t="s">
        <v>654</v>
      </c>
      <c r="D394" s="258"/>
      <c r="E394" s="258"/>
      <c r="F394" s="258"/>
      <c r="G394" s="258"/>
      <c r="H394" s="259"/>
      <c r="I394" s="260"/>
      <c r="J394" s="255"/>
      <c r="K394" s="263"/>
    </row>
    <row r="395" ht="37.5" customHeight="1">
      <c r="B395" s="249" t="str">
        <f t="shared" si="7"/>
        <v>Unused</v>
      </c>
      <c r="C395" s="250" t="s">
        <v>655</v>
      </c>
      <c r="D395" s="252"/>
      <c r="E395" s="252"/>
      <c r="F395" s="252"/>
      <c r="G395" s="252"/>
      <c r="H395" s="253"/>
      <c r="I395" s="254"/>
      <c r="J395" s="255"/>
      <c r="K395" s="263"/>
    </row>
    <row r="396" ht="37.5" customHeight="1">
      <c r="B396" s="249" t="str">
        <f t="shared" si="7"/>
        <v>Unused</v>
      </c>
      <c r="C396" s="256" t="s">
        <v>656</v>
      </c>
      <c r="D396" s="258"/>
      <c r="E396" s="258"/>
      <c r="F396" s="258"/>
      <c r="G396" s="258"/>
      <c r="H396" s="259"/>
      <c r="I396" s="260"/>
      <c r="J396" s="255"/>
      <c r="K396" s="263"/>
    </row>
    <row r="397" ht="37.5" customHeight="1">
      <c r="B397" s="249" t="str">
        <f t="shared" si="7"/>
        <v>Unused</v>
      </c>
      <c r="C397" s="250" t="s">
        <v>657</v>
      </c>
      <c r="D397" s="252"/>
      <c r="E397" s="252"/>
      <c r="F397" s="252"/>
      <c r="G397" s="252"/>
      <c r="H397" s="253"/>
      <c r="I397" s="254"/>
      <c r="J397" s="255"/>
      <c r="K397" s="263"/>
    </row>
    <row r="398" ht="37.5" customHeight="1">
      <c r="B398" s="249" t="str">
        <f t="shared" si="7"/>
        <v>Unused</v>
      </c>
      <c r="C398" s="256" t="s">
        <v>658</v>
      </c>
      <c r="D398" s="258"/>
      <c r="E398" s="258"/>
      <c r="F398" s="258"/>
      <c r="G398" s="258"/>
      <c r="H398" s="259"/>
      <c r="I398" s="260"/>
      <c r="J398" s="255"/>
      <c r="K398" s="263"/>
    </row>
    <row r="399" ht="37.5" customHeight="1">
      <c r="B399" s="249" t="str">
        <f t="shared" si="7"/>
        <v>Unused</v>
      </c>
      <c r="C399" s="250" t="s">
        <v>659</v>
      </c>
      <c r="D399" s="252"/>
      <c r="E399" s="252"/>
      <c r="F399" s="252"/>
      <c r="G399" s="252"/>
      <c r="H399" s="253"/>
      <c r="I399" s="254"/>
      <c r="J399" s="255"/>
      <c r="K399" s="263"/>
    </row>
    <row r="400" ht="37.5" customHeight="1">
      <c r="B400" s="249" t="str">
        <f t="shared" si="7"/>
        <v>Unused</v>
      </c>
      <c r="C400" s="256" t="s">
        <v>660</v>
      </c>
      <c r="D400" s="258"/>
      <c r="E400" s="258"/>
      <c r="F400" s="258"/>
      <c r="G400" s="258"/>
      <c r="H400" s="259"/>
      <c r="I400" s="260"/>
      <c r="J400" s="255"/>
      <c r="K400" s="263"/>
    </row>
    <row r="401" ht="37.5" customHeight="1">
      <c r="B401" s="249" t="str">
        <f t="shared" si="7"/>
        <v>Unused</v>
      </c>
      <c r="C401" s="250" t="s">
        <v>661</v>
      </c>
      <c r="D401" s="252"/>
      <c r="E401" s="252"/>
      <c r="F401" s="252"/>
      <c r="G401" s="252"/>
      <c r="H401" s="253"/>
      <c r="I401" s="254"/>
      <c r="J401" s="255"/>
      <c r="K401" s="263"/>
    </row>
    <row r="402" ht="37.5" customHeight="1">
      <c r="B402" s="249" t="str">
        <f t="shared" si="7"/>
        <v>Unused</v>
      </c>
      <c r="C402" s="256" t="s">
        <v>662</v>
      </c>
      <c r="D402" s="258"/>
      <c r="E402" s="258"/>
      <c r="F402" s="258"/>
      <c r="G402" s="258"/>
      <c r="H402" s="259"/>
      <c r="I402" s="260"/>
      <c r="J402" s="255"/>
      <c r="K402" s="263"/>
    </row>
    <row r="403" ht="37.5" customHeight="1">
      <c r="B403" s="249" t="str">
        <f t="shared" si="7"/>
        <v>Unused</v>
      </c>
      <c r="C403" s="250" t="s">
        <v>663</v>
      </c>
      <c r="D403" s="252"/>
      <c r="E403" s="252"/>
      <c r="F403" s="252"/>
      <c r="G403" s="252"/>
      <c r="H403" s="253"/>
      <c r="I403" s="254"/>
      <c r="J403" s="255"/>
      <c r="K403" s="263"/>
    </row>
    <row r="404" ht="37.5" customHeight="1">
      <c r="B404" s="249" t="str">
        <f t="shared" si="7"/>
        <v>Unused</v>
      </c>
      <c r="C404" s="256" t="s">
        <v>664</v>
      </c>
      <c r="D404" s="258"/>
      <c r="E404" s="258"/>
      <c r="F404" s="258"/>
      <c r="G404" s="258"/>
      <c r="H404" s="259"/>
      <c r="I404" s="260"/>
      <c r="J404" s="255"/>
      <c r="K404" s="263"/>
    </row>
    <row r="405" ht="37.5" customHeight="1">
      <c r="B405" s="249" t="str">
        <f t="shared" si="7"/>
        <v>Unused</v>
      </c>
      <c r="C405" s="250" t="s">
        <v>665</v>
      </c>
      <c r="D405" s="252"/>
      <c r="E405" s="252"/>
      <c r="F405" s="252"/>
      <c r="G405" s="252"/>
      <c r="H405" s="253"/>
      <c r="I405" s="254"/>
      <c r="J405" s="255"/>
      <c r="K405" s="263"/>
    </row>
    <row r="406" ht="37.5" customHeight="1">
      <c r="B406" s="249" t="str">
        <f t="shared" si="7"/>
        <v>Unused</v>
      </c>
      <c r="C406" s="256" t="s">
        <v>666</v>
      </c>
      <c r="D406" s="258"/>
      <c r="E406" s="258"/>
      <c r="F406" s="258"/>
      <c r="G406" s="258"/>
      <c r="H406" s="259"/>
      <c r="I406" s="260"/>
      <c r="J406" s="255"/>
      <c r="K406" s="263"/>
    </row>
    <row r="407" ht="37.5" customHeight="1">
      <c r="B407" s="249" t="str">
        <f t="shared" si="7"/>
        <v>Unused</v>
      </c>
      <c r="C407" s="250" t="s">
        <v>667</v>
      </c>
      <c r="D407" s="252"/>
      <c r="E407" s="252"/>
      <c r="F407" s="252"/>
      <c r="G407" s="252"/>
      <c r="H407" s="253"/>
      <c r="I407" s="254"/>
      <c r="J407" s="255"/>
      <c r="K407" s="263"/>
    </row>
    <row r="408" ht="37.5" customHeight="1">
      <c r="B408" s="249" t="str">
        <f t="shared" si="7"/>
        <v>Unused</v>
      </c>
      <c r="C408" s="256" t="s">
        <v>668</v>
      </c>
      <c r="D408" s="258"/>
      <c r="E408" s="258"/>
      <c r="F408" s="258"/>
      <c r="G408" s="258"/>
      <c r="H408" s="259"/>
      <c r="I408" s="260"/>
      <c r="J408" s="255"/>
      <c r="K408" s="263"/>
    </row>
    <row r="409" ht="37.5" customHeight="1">
      <c r="B409" s="249" t="str">
        <f t="shared" si="7"/>
        <v>Unused</v>
      </c>
      <c r="C409" s="250" t="s">
        <v>669</v>
      </c>
      <c r="D409" s="252"/>
      <c r="E409" s="252"/>
      <c r="F409" s="252"/>
      <c r="G409" s="252"/>
      <c r="H409" s="253"/>
      <c r="I409" s="254"/>
      <c r="J409" s="255"/>
      <c r="K409" s="263"/>
    </row>
    <row r="410" ht="37.5" customHeight="1">
      <c r="B410" s="249" t="str">
        <f t="shared" si="7"/>
        <v>Unused</v>
      </c>
      <c r="C410" s="256" t="s">
        <v>670</v>
      </c>
      <c r="D410" s="258"/>
      <c r="E410" s="258"/>
      <c r="F410" s="258"/>
      <c r="G410" s="258"/>
      <c r="H410" s="259"/>
      <c r="I410" s="260"/>
      <c r="J410" s="255"/>
      <c r="K410" s="263"/>
    </row>
    <row r="411" ht="37.5" customHeight="1">
      <c r="B411" s="249" t="str">
        <f t="shared" si="7"/>
        <v>Unused</v>
      </c>
      <c r="C411" s="250" t="s">
        <v>671</v>
      </c>
      <c r="D411" s="252"/>
      <c r="E411" s="252"/>
      <c r="F411" s="252"/>
      <c r="G411" s="252"/>
      <c r="H411" s="253"/>
      <c r="I411" s="254"/>
      <c r="J411" s="255"/>
      <c r="K411" s="263"/>
    </row>
    <row r="412" ht="37.5" customHeight="1">
      <c r="B412" s="249" t="str">
        <f t="shared" si="7"/>
        <v>Unused</v>
      </c>
      <c r="C412" s="256" t="s">
        <v>672</v>
      </c>
      <c r="D412" s="258"/>
      <c r="E412" s="258"/>
      <c r="F412" s="258"/>
      <c r="G412" s="258"/>
      <c r="H412" s="259"/>
      <c r="I412" s="260"/>
      <c r="J412" s="255"/>
      <c r="K412" s="263"/>
    </row>
    <row r="413" ht="37.5" customHeight="1">
      <c r="B413" s="249" t="str">
        <f t="shared" si="7"/>
        <v>Unused</v>
      </c>
      <c r="C413" s="250" t="s">
        <v>673</v>
      </c>
      <c r="D413" s="252"/>
      <c r="E413" s="252"/>
      <c r="F413" s="252"/>
      <c r="G413" s="252"/>
      <c r="H413" s="253"/>
      <c r="I413" s="254"/>
      <c r="J413" s="255"/>
      <c r="K413" s="263"/>
    </row>
    <row r="414" ht="37.5" customHeight="1">
      <c r="B414" s="249" t="str">
        <f t="shared" si="7"/>
        <v>Unused</v>
      </c>
      <c r="C414" s="256" t="s">
        <v>674</v>
      </c>
      <c r="D414" s="258"/>
      <c r="E414" s="258"/>
      <c r="F414" s="258"/>
      <c r="G414" s="258"/>
      <c r="H414" s="259"/>
      <c r="I414" s="260"/>
      <c r="J414" s="255"/>
      <c r="K414" s="263"/>
    </row>
    <row r="415" ht="37.5" customHeight="1">
      <c r="B415" s="249" t="str">
        <f t="shared" si="7"/>
        <v>Unused</v>
      </c>
      <c r="C415" s="250" t="s">
        <v>675</v>
      </c>
      <c r="D415" s="252"/>
      <c r="E415" s="252"/>
      <c r="F415" s="252"/>
      <c r="G415" s="252"/>
      <c r="H415" s="253"/>
      <c r="I415" s="254"/>
      <c r="J415" s="255"/>
      <c r="K415" s="263"/>
    </row>
    <row r="416" ht="37.5" customHeight="1">
      <c r="B416" s="249" t="str">
        <f t="shared" si="7"/>
        <v>Unused</v>
      </c>
      <c r="C416" s="256" t="s">
        <v>676</v>
      </c>
      <c r="D416" s="258"/>
      <c r="E416" s="258"/>
      <c r="F416" s="258"/>
      <c r="G416" s="258"/>
      <c r="H416" s="259"/>
      <c r="I416" s="260"/>
      <c r="J416" s="255"/>
      <c r="K416" s="263"/>
    </row>
    <row r="417" ht="37.5" customHeight="1">
      <c r="B417" s="249" t="str">
        <f t="shared" si="7"/>
        <v>Unused</v>
      </c>
      <c r="C417" s="250" t="s">
        <v>677</v>
      </c>
      <c r="D417" s="252"/>
      <c r="E417" s="252"/>
      <c r="F417" s="252"/>
      <c r="G417" s="252"/>
      <c r="H417" s="253"/>
      <c r="I417" s="254"/>
      <c r="J417" s="255"/>
      <c r="K417" s="263"/>
    </row>
    <row r="418" ht="37.5" customHeight="1">
      <c r="B418" s="249" t="str">
        <f t="shared" si="7"/>
        <v>Unused</v>
      </c>
      <c r="C418" s="256" t="s">
        <v>678</v>
      </c>
      <c r="D418" s="258"/>
      <c r="E418" s="258"/>
      <c r="F418" s="258"/>
      <c r="G418" s="258"/>
      <c r="H418" s="259"/>
      <c r="I418" s="260"/>
      <c r="J418" s="255"/>
      <c r="K418" s="263"/>
    </row>
    <row r="419" ht="37.5" customHeight="1">
      <c r="B419" s="249" t="str">
        <f t="shared" si="7"/>
        <v>Unused</v>
      </c>
      <c r="C419" s="250" t="s">
        <v>679</v>
      </c>
      <c r="D419" s="252"/>
      <c r="E419" s="252"/>
      <c r="F419" s="252"/>
      <c r="G419" s="252"/>
      <c r="H419" s="253"/>
      <c r="I419" s="254"/>
      <c r="J419" s="255"/>
      <c r="K419" s="263"/>
    </row>
    <row r="420" ht="37.5" customHeight="1">
      <c r="B420" s="249" t="str">
        <f t="shared" si="7"/>
        <v>Unused</v>
      </c>
      <c r="C420" s="256" t="s">
        <v>680</v>
      </c>
      <c r="D420" s="258"/>
      <c r="E420" s="258"/>
      <c r="F420" s="258"/>
      <c r="G420" s="258"/>
      <c r="H420" s="259"/>
      <c r="I420" s="260"/>
      <c r="J420" s="255"/>
      <c r="K420" s="263"/>
    </row>
    <row r="421" ht="37.5" customHeight="1">
      <c r="B421" s="249" t="str">
        <f t="shared" si="7"/>
        <v>Unused</v>
      </c>
      <c r="C421" s="250" t="s">
        <v>681</v>
      </c>
      <c r="D421" s="252"/>
      <c r="E421" s="252"/>
      <c r="F421" s="252"/>
      <c r="G421" s="252"/>
      <c r="H421" s="253"/>
      <c r="I421" s="254"/>
      <c r="J421" s="255"/>
      <c r="K421" s="263"/>
    </row>
    <row r="422" ht="37.5" customHeight="1">
      <c r="B422" s="249" t="str">
        <f t="shared" si="7"/>
        <v>Unused</v>
      </c>
      <c r="C422" s="256" t="s">
        <v>682</v>
      </c>
      <c r="D422" s="258"/>
      <c r="E422" s="258"/>
      <c r="F422" s="258"/>
      <c r="G422" s="258"/>
      <c r="H422" s="259"/>
      <c r="I422" s="260"/>
      <c r="J422" s="255"/>
      <c r="K422" s="263"/>
    </row>
    <row r="423" ht="37.5" customHeight="1">
      <c r="B423" s="249" t="str">
        <f t="shared" si="7"/>
        <v>Unused</v>
      </c>
      <c r="C423" s="250" t="s">
        <v>683</v>
      </c>
      <c r="D423" s="252"/>
      <c r="E423" s="252"/>
      <c r="F423" s="252"/>
      <c r="G423" s="252"/>
      <c r="H423" s="253"/>
      <c r="I423" s="254"/>
      <c r="J423" s="255"/>
      <c r="K423" s="263"/>
    </row>
    <row r="424" ht="37.5" customHeight="1">
      <c r="B424" s="249" t="str">
        <f t="shared" si="7"/>
        <v>Unused</v>
      </c>
      <c r="C424" s="256" t="s">
        <v>684</v>
      </c>
      <c r="D424" s="258"/>
      <c r="E424" s="258"/>
      <c r="F424" s="258"/>
      <c r="G424" s="258"/>
      <c r="H424" s="259"/>
      <c r="I424" s="260"/>
      <c r="J424" s="255"/>
      <c r="K424" s="263"/>
    </row>
    <row r="425" ht="37.5" customHeight="1">
      <c r="B425" s="249" t="str">
        <f t="shared" si="7"/>
        <v>Unused</v>
      </c>
      <c r="C425" s="250" t="s">
        <v>686</v>
      </c>
      <c r="D425" s="252"/>
      <c r="E425" s="252"/>
      <c r="F425" s="252"/>
      <c r="G425" s="252"/>
      <c r="H425" s="253"/>
      <c r="I425" s="254"/>
      <c r="J425" s="255"/>
      <c r="K425" s="263"/>
    </row>
    <row r="426" ht="37.5" customHeight="1">
      <c r="B426" s="249" t="str">
        <f t="shared" si="7"/>
        <v>Unused</v>
      </c>
      <c r="C426" s="256" t="s">
        <v>687</v>
      </c>
      <c r="D426" s="258"/>
      <c r="E426" s="258"/>
      <c r="F426" s="258"/>
      <c r="G426" s="258"/>
      <c r="H426" s="259"/>
      <c r="I426" s="260"/>
      <c r="J426" s="255"/>
      <c r="K426" s="263"/>
    </row>
    <row r="427" ht="37.5" customHeight="1">
      <c r="B427" s="249" t="str">
        <f t="shared" si="7"/>
        <v>Unused</v>
      </c>
      <c r="C427" s="250" t="s">
        <v>688</v>
      </c>
      <c r="D427" s="252"/>
      <c r="E427" s="252"/>
      <c r="F427" s="252"/>
      <c r="G427" s="252"/>
      <c r="H427" s="253"/>
      <c r="I427" s="254"/>
      <c r="J427" s="255"/>
      <c r="K427" s="263"/>
    </row>
    <row r="428" ht="37.5" customHeight="1">
      <c r="B428" s="249" t="str">
        <f t="shared" si="7"/>
        <v>Unused</v>
      </c>
      <c r="C428" s="256" t="s">
        <v>689</v>
      </c>
      <c r="D428" s="258"/>
      <c r="E428" s="258"/>
      <c r="F428" s="258"/>
      <c r="G428" s="258"/>
      <c r="H428" s="259"/>
      <c r="I428" s="260"/>
      <c r="J428" s="255"/>
      <c r="K428" s="263"/>
    </row>
    <row r="429" ht="37.5" customHeight="1">
      <c r="B429" s="249" t="str">
        <f t="shared" si="7"/>
        <v>Unused</v>
      </c>
      <c r="C429" s="250" t="s">
        <v>690</v>
      </c>
      <c r="D429" s="252"/>
      <c r="E429" s="252"/>
      <c r="F429" s="252"/>
      <c r="G429" s="252"/>
      <c r="H429" s="253"/>
      <c r="I429" s="254"/>
      <c r="J429" s="255"/>
      <c r="K429" s="263"/>
    </row>
    <row r="430" ht="37.5" customHeight="1">
      <c r="B430" s="249" t="str">
        <f t="shared" si="7"/>
        <v>Unused</v>
      </c>
      <c r="C430" s="256" t="s">
        <v>691</v>
      </c>
      <c r="D430" s="258"/>
      <c r="E430" s="258"/>
      <c r="F430" s="258"/>
      <c r="G430" s="258"/>
      <c r="H430" s="259"/>
      <c r="I430" s="260"/>
      <c r="J430" s="255"/>
      <c r="K430" s="263"/>
    </row>
    <row r="431" ht="37.5" customHeight="1">
      <c r="B431" s="249" t="str">
        <f t="shared" si="7"/>
        <v>Unused</v>
      </c>
      <c r="C431" s="250" t="s">
        <v>692</v>
      </c>
      <c r="D431" s="252"/>
      <c r="E431" s="252"/>
      <c r="F431" s="252"/>
      <c r="G431" s="252"/>
      <c r="H431" s="253"/>
      <c r="I431" s="254"/>
      <c r="J431" s="255"/>
      <c r="K431" s="263"/>
    </row>
    <row r="432" ht="37.5" customHeight="1">
      <c r="B432" s="249" t="str">
        <f t="shared" si="7"/>
        <v>Unused</v>
      </c>
      <c r="C432" s="256" t="s">
        <v>693</v>
      </c>
      <c r="D432" s="258"/>
      <c r="E432" s="258"/>
      <c r="F432" s="258"/>
      <c r="G432" s="258"/>
      <c r="H432" s="259"/>
      <c r="I432" s="260"/>
      <c r="J432" s="255"/>
      <c r="K432" s="263"/>
    </row>
    <row r="433" ht="37.5" customHeight="1">
      <c r="B433" s="249" t="str">
        <f t="shared" si="7"/>
        <v>Unused</v>
      </c>
      <c r="C433" s="250" t="s">
        <v>694</v>
      </c>
      <c r="D433" s="252"/>
      <c r="E433" s="252"/>
      <c r="F433" s="252"/>
      <c r="G433" s="252"/>
      <c r="H433" s="253"/>
      <c r="I433" s="254"/>
      <c r="J433" s="255"/>
      <c r="K433" s="263"/>
    </row>
    <row r="434" ht="37.5" customHeight="1">
      <c r="B434" s="249" t="str">
        <f t="shared" si="7"/>
        <v>Unused</v>
      </c>
      <c r="C434" s="256" t="s">
        <v>695</v>
      </c>
      <c r="D434" s="258"/>
      <c r="E434" s="258"/>
      <c r="F434" s="258"/>
      <c r="G434" s="258"/>
      <c r="H434" s="259"/>
      <c r="I434" s="260"/>
      <c r="J434" s="255"/>
      <c r="K434" s="263"/>
    </row>
    <row r="435" ht="37.5" customHeight="1">
      <c r="B435" s="249" t="str">
        <f t="shared" si="7"/>
        <v>Unused</v>
      </c>
      <c r="C435" s="250" t="s">
        <v>696</v>
      </c>
      <c r="D435" s="252"/>
      <c r="E435" s="252"/>
      <c r="F435" s="252"/>
      <c r="G435" s="252"/>
      <c r="H435" s="253"/>
      <c r="I435" s="254"/>
      <c r="J435" s="255"/>
      <c r="K435" s="263"/>
    </row>
    <row r="436" ht="37.5" customHeight="1">
      <c r="B436" s="249" t="str">
        <f t="shared" si="7"/>
        <v>Unused</v>
      </c>
      <c r="C436" s="256" t="s">
        <v>697</v>
      </c>
      <c r="D436" s="258"/>
      <c r="E436" s="258"/>
      <c r="F436" s="258"/>
      <c r="G436" s="258"/>
      <c r="H436" s="259"/>
      <c r="I436" s="260"/>
      <c r="J436" s="255"/>
      <c r="K436" s="263"/>
    </row>
    <row r="437" ht="37.5" customHeight="1">
      <c r="B437" s="249" t="str">
        <f t="shared" si="7"/>
        <v>Unused</v>
      </c>
      <c r="C437" s="250" t="s">
        <v>698</v>
      </c>
      <c r="D437" s="252"/>
      <c r="E437" s="252"/>
      <c r="F437" s="252"/>
      <c r="G437" s="252"/>
      <c r="H437" s="253"/>
      <c r="I437" s="254"/>
      <c r="J437" s="255"/>
      <c r="K437" s="263"/>
    </row>
    <row r="438" ht="37.5" customHeight="1">
      <c r="B438" s="249" t="str">
        <f t="shared" si="7"/>
        <v>Unused</v>
      </c>
      <c r="C438" s="256" t="s">
        <v>700</v>
      </c>
      <c r="D438" s="258"/>
      <c r="E438" s="258"/>
      <c r="F438" s="258"/>
      <c r="G438" s="258"/>
      <c r="H438" s="259"/>
      <c r="I438" s="260"/>
      <c r="J438" s="255"/>
      <c r="K438" s="263"/>
    </row>
    <row r="439" ht="37.5" customHeight="1">
      <c r="B439" s="249" t="str">
        <f t="shared" si="7"/>
        <v>Unused</v>
      </c>
      <c r="C439" s="250" t="s">
        <v>702</v>
      </c>
      <c r="D439" s="252"/>
      <c r="E439" s="252"/>
      <c r="F439" s="252"/>
      <c r="G439" s="252"/>
      <c r="H439" s="253"/>
      <c r="I439" s="254"/>
      <c r="J439" s="255"/>
      <c r="K439" s="263"/>
    </row>
    <row r="440" ht="37.5" customHeight="1">
      <c r="B440" s="249" t="str">
        <f t="shared" si="7"/>
        <v>Unused</v>
      </c>
      <c r="C440" s="256" t="s">
        <v>703</v>
      </c>
      <c r="D440" s="258"/>
      <c r="E440" s="258"/>
      <c r="F440" s="258"/>
      <c r="G440" s="258"/>
      <c r="H440" s="259"/>
      <c r="I440" s="260"/>
      <c r="J440" s="255"/>
      <c r="K440" s="263"/>
    </row>
    <row r="441" ht="37.5" customHeight="1">
      <c r="B441" s="249" t="str">
        <f t="shared" si="7"/>
        <v>Unused</v>
      </c>
      <c r="C441" s="250" t="s">
        <v>704</v>
      </c>
      <c r="D441" s="252"/>
      <c r="E441" s="252"/>
      <c r="F441" s="252"/>
      <c r="G441" s="252"/>
      <c r="H441" s="253"/>
      <c r="I441" s="254"/>
      <c r="J441" s="255"/>
      <c r="K441" s="263"/>
    </row>
    <row r="442" ht="37.5" customHeight="1">
      <c r="B442" s="249" t="str">
        <f t="shared" si="7"/>
        <v>Unused</v>
      </c>
      <c r="C442" s="256" t="s">
        <v>705</v>
      </c>
      <c r="D442" s="258"/>
      <c r="E442" s="258"/>
      <c r="F442" s="258"/>
      <c r="G442" s="258"/>
      <c r="H442" s="259"/>
      <c r="I442" s="260"/>
      <c r="J442" s="255"/>
      <c r="K442" s="263"/>
    </row>
    <row r="443" ht="37.5" customHeight="1">
      <c r="B443" s="249" t="str">
        <f t="shared" si="7"/>
        <v>Unused</v>
      </c>
      <c r="C443" s="250" t="s">
        <v>706</v>
      </c>
      <c r="D443" s="252"/>
      <c r="E443" s="252"/>
      <c r="F443" s="252"/>
      <c r="G443" s="252"/>
      <c r="H443" s="253"/>
      <c r="I443" s="254"/>
      <c r="J443" s="255"/>
      <c r="K443" s="263"/>
    </row>
    <row r="444" ht="37.5" customHeight="1">
      <c r="B444" s="249" t="str">
        <f t="shared" si="7"/>
        <v>Unused</v>
      </c>
      <c r="C444" s="256" t="s">
        <v>707</v>
      </c>
      <c r="D444" s="258"/>
      <c r="E444" s="258"/>
      <c r="F444" s="258"/>
      <c r="G444" s="258"/>
      <c r="H444" s="259"/>
      <c r="I444" s="260"/>
      <c r="J444" s="255"/>
      <c r="K444" s="263"/>
    </row>
    <row r="445" ht="37.5" customHeight="1">
      <c r="B445" s="249" t="str">
        <f t="shared" si="7"/>
        <v>Unused</v>
      </c>
      <c r="C445" s="250" t="s">
        <v>710</v>
      </c>
      <c r="D445" s="252"/>
      <c r="E445" s="252"/>
      <c r="F445" s="252"/>
      <c r="G445" s="252"/>
      <c r="H445" s="253"/>
      <c r="I445" s="254"/>
      <c r="J445" s="255"/>
      <c r="K445" s="263"/>
    </row>
    <row r="446" ht="37.5" customHeight="1">
      <c r="B446" s="249" t="str">
        <f t="shared" si="7"/>
        <v>Unused</v>
      </c>
      <c r="C446" s="256" t="s">
        <v>711</v>
      </c>
      <c r="D446" s="258"/>
      <c r="E446" s="258"/>
      <c r="F446" s="258"/>
      <c r="G446" s="258"/>
      <c r="H446" s="259"/>
      <c r="I446" s="260"/>
      <c r="J446" s="255"/>
      <c r="K446" s="263"/>
    </row>
    <row r="447" ht="37.5" customHeight="1">
      <c r="B447" s="249" t="str">
        <f t="shared" si="7"/>
        <v>Unused</v>
      </c>
      <c r="C447" s="250" t="s">
        <v>712</v>
      </c>
      <c r="D447" s="252"/>
      <c r="E447" s="252"/>
      <c r="F447" s="252"/>
      <c r="G447" s="252"/>
      <c r="H447" s="253"/>
      <c r="I447" s="254"/>
      <c r="J447" s="255"/>
      <c r="K447" s="263"/>
    </row>
    <row r="448" ht="37.5" customHeight="1">
      <c r="B448" s="249" t="str">
        <f t="shared" si="7"/>
        <v>Unused</v>
      </c>
      <c r="C448" s="256" t="s">
        <v>713</v>
      </c>
      <c r="D448" s="258"/>
      <c r="E448" s="258"/>
      <c r="F448" s="258"/>
      <c r="G448" s="258"/>
      <c r="H448" s="259"/>
      <c r="I448" s="260"/>
      <c r="J448" s="255"/>
      <c r="K448" s="263"/>
    </row>
    <row r="449" ht="37.5" customHeight="1">
      <c r="B449" s="249" t="str">
        <f t="shared" si="7"/>
        <v>Unused</v>
      </c>
      <c r="C449" s="250" t="s">
        <v>714</v>
      </c>
      <c r="D449" s="252"/>
      <c r="E449" s="252"/>
      <c r="F449" s="252"/>
      <c r="G449" s="252"/>
      <c r="H449" s="253"/>
      <c r="I449" s="254"/>
      <c r="J449" s="255"/>
      <c r="K449" s="263"/>
    </row>
    <row r="450" ht="37.5" customHeight="1">
      <c r="B450" s="249" t="str">
        <f t="shared" si="7"/>
        <v>Unused</v>
      </c>
      <c r="C450" s="256" t="s">
        <v>715</v>
      </c>
      <c r="D450" s="258"/>
      <c r="E450" s="258"/>
      <c r="F450" s="258"/>
      <c r="G450" s="258"/>
      <c r="H450" s="259"/>
      <c r="I450" s="260"/>
      <c r="J450" s="255"/>
      <c r="K450" s="263"/>
    </row>
    <row r="451" ht="37.5" customHeight="1">
      <c r="B451" s="249" t="str">
        <f t="shared" si="7"/>
        <v>Unused</v>
      </c>
      <c r="C451" s="250" t="s">
        <v>716</v>
      </c>
      <c r="D451" s="252"/>
      <c r="E451" s="252"/>
      <c r="F451" s="252"/>
      <c r="G451" s="252"/>
      <c r="H451" s="253"/>
      <c r="I451" s="254"/>
      <c r="J451" s="255"/>
      <c r="K451" s="263"/>
    </row>
    <row r="452" ht="37.5" customHeight="1">
      <c r="B452" s="249" t="str">
        <f t="shared" si="7"/>
        <v>Unused</v>
      </c>
      <c r="C452" s="256" t="s">
        <v>717</v>
      </c>
      <c r="D452" s="258"/>
      <c r="E452" s="258"/>
      <c r="F452" s="258"/>
      <c r="G452" s="258"/>
      <c r="H452" s="259"/>
      <c r="I452" s="260"/>
      <c r="J452" s="255"/>
      <c r="K452" s="263"/>
    </row>
    <row r="453" ht="37.5" customHeight="1">
      <c r="B453" s="249" t="str">
        <f t="shared" si="7"/>
        <v>Unused</v>
      </c>
      <c r="C453" s="250" t="s">
        <v>718</v>
      </c>
      <c r="D453" s="252"/>
      <c r="E453" s="252"/>
      <c r="F453" s="252"/>
      <c r="G453" s="252"/>
      <c r="H453" s="253"/>
      <c r="I453" s="254"/>
      <c r="J453" s="255"/>
      <c r="K453" s="263"/>
    </row>
    <row r="454" ht="37.5" customHeight="1">
      <c r="B454" s="249" t="str">
        <f t="shared" si="7"/>
        <v>Unused</v>
      </c>
      <c r="C454" s="256" t="s">
        <v>719</v>
      </c>
      <c r="D454" s="258"/>
      <c r="E454" s="258"/>
      <c r="F454" s="258"/>
      <c r="G454" s="258"/>
      <c r="H454" s="259"/>
      <c r="I454" s="260"/>
      <c r="J454" s="255"/>
      <c r="K454" s="263"/>
    </row>
    <row r="455" ht="37.5" customHeight="1">
      <c r="B455" s="249" t="str">
        <f t="shared" si="7"/>
        <v>Unused</v>
      </c>
      <c r="C455" s="250" t="s">
        <v>720</v>
      </c>
      <c r="D455" s="252"/>
      <c r="E455" s="252"/>
      <c r="F455" s="252"/>
      <c r="G455" s="252"/>
      <c r="H455" s="253"/>
      <c r="I455" s="254"/>
      <c r="J455" s="255"/>
      <c r="K455" s="263"/>
    </row>
    <row r="456" ht="37.5" customHeight="1">
      <c r="B456" s="249" t="str">
        <f t="shared" si="7"/>
        <v>Unused</v>
      </c>
      <c r="C456" s="256" t="s">
        <v>721</v>
      </c>
      <c r="D456" s="258"/>
      <c r="E456" s="258"/>
      <c r="F456" s="258"/>
      <c r="G456" s="258"/>
      <c r="H456" s="259"/>
      <c r="I456" s="260"/>
      <c r="J456" s="255"/>
      <c r="K456" s="263"/>
    </row>
    <row r="457" ht="37.5" customHeight="1">
      <c r="B457" s="249" t="str">
        <f t="shared" si="7"/>
        <v>Unused</v>
      </c>
      <c r="C457" s="250" t="s">
        <v>722</v>
      </c>
      <c r="D457" s="252"/>
      <c r="E457" s="252"/>
      <c r="F457" s="252"/>
      <c r="G457" s="252"/>
      <c r="H457" s="253"/>
      <c r="I457" s="254"/>
      <c r="J457" s="255"/>
      <c r="K457" s="263"/>
    </row>
    <row r="458" ht="37.5" customHeight="1">
      <c r="B458" s="249" t="str">
        <f t="shared" si="7"/>
        <v>Unused</v>
      </c>
      <c r="C458" s="256" t="s">
        <v>723</v>
      </c>
      <c r="D458" s="258"/>
      <c r="E458" s="258"/>
      <c r="F458" s="258"/>
      <c r="G458" s="258"/>
      <c r="H458" s="259"/>
      <c r="I458" s="260"/>
      <c r="J458" s="255"/>
      <c r="K458" s="263"/>
    </row>
    <row r="459" ht="37.5" customHeight="1">
      <c r="B459" s="249" t="str">
        <f t="shared" si="7"/>
        <v>Unused</v>
      </c>
      <c r="C459" s="250" t="s">
        <v>724</v>
      </c>
      <c r="D459" s="252"/>
      <c r="E459" s="252"/>
      <c r="F459" s="252"/>
      <c r="G459" s="252"/>
      <c r="H459" s="253"/>
      <c r="I459" s="254"/>
      <c r="J459" s="255"/>
      <c r="K459" s="263"/>
    </row>
    <row r="460" ht="37.5" customHeight="1">
      <c r="B460" s="249" t="str">
        <f t="shared" si="7"/>
        <v>Unused</v>
      </c>
      <c r="C460" s="256" t="s">
        <v>725</v>
      </c>
      <c r="D460" s="258"/>
      <c r="E460" s="258"/>
      <c r="F460" s="258"/>
      <c r="G460" s="258"/>
      <c r="H460" s="259"/>
      <c r="I460" s="260"/>
      <c r="J460" s="255"/>
      <c r="K460" s="263"/>
    </row>
    <row r="461" ht="37.5" customHeight="1">
      <c r="B461" s="249" t="str">
        <f t="shared" si="7"/>
        <v>Unused</v>
      </c>
      <c r="C461" s="250" t="s">
        <v>726</v>
      </c>
      <c r="D461" s="252"/>
      <c r="E461" s="252"/>
      <c r="F461" s="252"/>
      <c r="G461" s="252"/>
      <c r="H461" s="253"/>
      <c r="I461" s="254"/>
      <c r="J461" s="255"/>
      <c r="K461" s="263"/>
    </row>
    <row r="462" ht="37.5" customHeight="1">
      <c r="B462" s="249" t="str">
        <f t="shared" si="7"/>
        <v>Unused</v>
      </c>
      <c r="C462" s="256" t="s">
        <v>727</v>
      </c>
      <c r="D462" s="258"/>
      <c r="E462" s="258"/>
      <c r="F462" s="258"/>
      <c r="G462" s="258"/>
      <c r="H462" s="259"/>
      <c r="I462" s="260"/>
      <c r="J462" s="255"/>
      <c r="K462" s="263"/>
    </row>
    <row r="463" ht="37.5" customHeight="1">
      <c r="B463" s="249" t="str">
        <f t="shared" si="7"/>
        <v>Unused</v>
      </c>
      <c r="C463" s="250" t="s">
        <v>728</v>
      </c>
      <c r="D463" s="252"/>
      <c r="E463" s="252"/>
      <c r="F463" s="252"/>
      <c r="G463" s="252"/>
      <c r="H463" s="253"/>
      <c r="I463" s="254"/>
      <c r="J463" s="255"/>
      <c r="K463" s="263"/>
    </row>
    <row r="464" ht="37.5" customHeight="1">
      <c r="B464" s="249" t="str">
        <f t="shared" si="7"/>
        <v>Unused</v>
      </c>
      <c r="C464" s="256" t="s">
        <v>729</v>
      </c>
      <c r="D464" s="258"/>
      <c r="E464" s="258"/>
      <c r="F464" s="258"/>
      <c r="G464" s="258"/>
      <c r="H464" s="259"/>
      <c r="I464" s="260"/>
      <c r="J464" s="255"/>
      <c r="K464" s="263"/>
    </row>
    <row r="465" ht="37.5" customHeight="1">
      <c r="B465" s="249" t="str">
        <f t="shared" si="7"/>
        <v>Unused</v>
      </c>
      <c r="C465" s="250" t="s">
        <v>730</v>
      </c>
      <c r="D465" s="252"/>
      <c r="E465" s="252"/>
      <c r="F465" s="252"/>
      <c r="G465" s="252"/>
      <c r="H465" s="253"/>
      <c r="I465" s="254"/>
      <c r="J465" s="255"/>
      <c r="K465" s="263"/>
    </row>
    <row r="466" ht="37.5" customHeight="1">
      <c r="B466" s="249" t="str">
        <f t="shared" si="7"/>
        <v>Unused</v>
      </c>
      <c r="C466" s="256" t="s">
        <v>731</v>
      </c>
      <c r="D466" s="258"/>
      <c r="E466" s="258"/>
      <c r="F466" s="258"/>
      <c r="G466" s="258"/>
      <c r="H466" s="259"/>
      <c r="I466" s="260"/>
      <c r="J466" s="255"/>
      <c r="K466" s="263"/>
    </row>
    <row r="467" ht="37.5" customHeight="1">
      <c r="B467" s="249" t="str">
        <f t="shared" si="7"/>
        <v>Unused</v>
      </c>
      <c r="C467" s="250" t="s">
        <v>732</v>
      </c>
      <c r="D467" s="252"/>
      <c r="E467" s="252"/>
      <c r="F467" s="252"/>
      <c r="G467" s="252"/>
      <c r="H467" s="253"/>
      <c r="I467" s="254"/>
      <c r="J467" s="255"/>
      <c r="K467" s="263"/>
    </row>
    <row r="468" ht="37.5" customHeight="1">
      <c r="B468" s="249" t="str">
        <f t="shared" si="7"/>
        <v>Unused</v>
      </c>
      <c r="C468" s="256" t="s">
        <v>733</v>
      </c>
      <c r="D468" s="258"/>
      <c r="E468" s="258"/>
      <c r="F468" s="258"/>
      <c r="G468" s="258"/>
      <c r="H468" s="259"/>
      <c r="I468" s="260"/>
      <c r="J468" s="255"/>
      <c r="K468" s="263"/>
    </row>
    <row r="469" ht="37.5" customHeight="1">
      <c r="B469" s="249" t="str">
        <f t="shared" si="7"/>
        <v>Unused</v>
      </c>
      <c r="C469" s="250" t="s">
        <v>734</v>
      </c>
      <c r="D469" s="252"/>
      <c r="E469" s="252"/>
      <c r="F469" s="252"/>
      <c r="G469" s="252"/>
      <c r="H469" s="253"/>
      <c r="I469" s="254"/>
      <c r="J469" s="255"/>
      <c r="K469" s="263"/>
    </row>
    <row r="470" ht="37.5" customHeight="1">
      <c r="B470" s="249" t="str">
        <f t="shared" si="7"/>
        <v>Unused</v>
      </c>
      <c r="C470" s="256" t="s">
        <v>735</v>
      </c>
      <c r="D470" s="258"/>
      <c r="E470" s="258"/>
      <c r="F470" s="258"/>
      <c r="G470" s="258"/>
      <c r="H470" s="259"/>
      <c r="I470" s="260"/>
      <c r="J470" s="255"/>
      <c r="K470" s="263"/>
    </row>
    <row r="471" ht="37.5" customHeight="1">
      <c r="B471" s="249" t="str">
        <f t="shared" si="7"/>
        <v>Unused</v>
      </c>
      <c r="C471" s="250" t="s">
        <v>736</v>
      </c>
      <c r="D471" s="252"/>
      <c r="E471" s="252"/>
      <c r="F471" s="252"/>
      <c r="G471" s="252"/>
      <c r="H471" s="253"/>
      <c r="I471" s="254"/>
      <c r="J471" s="255"/>
      <c r="K471" s="263"/>
    </row>
    <row r="472" ht="37.5" customHeight="1">
      <c r="B472" s="249" t="str">
        <f t="shared" si="7"/>
        <v>Unused</v>
      </c>
      <c r="C472" s="256" t="s">
        <v>737</v>
      </c>
      <c r="D472" s="258"/>
      <c r="E472" s="258"/>
      <c r="F472" s="258"/>
      <c r="G472" s="258"/>
      <c r="H472" s="259"/>
      <c r="I472" s="260"/>
      <c r="J472" s="255"/>
      <c r="K472" s="263"/>
    </row>
    <row r="473" ht="37.5" customHeight="1">
      <c r="B473" s="249" t="str">
        <f t="shared" si="7"/>
        <v>Unused</v>
      </c>
      <c r="C473" s="250" t="s">
        <v>738</v>
      </c>
      <c r="D473" s="252"/>
      <c r="E473" s="252"/>
      <c r="F473" s="252"/>
      <c r="G473" s="252"/>
      <c r="H473" s="253"/>
      <c r="I473" s="254"/>
      <c r="J473" s="255"/>
      <c r="K473" s="263"/>
    </row>
    <row r="474" ht="37.5" customHeight="1">
      <c r="B474" s="249" t="str">
        <f t="shared" si="7"/>
        <v>Unused</v>
      </c>
      <c r="C474" s="256" t="s">
        <v>739</v>
      </c>
      <c r="D474" s="258"/>
      <c r="E474" s="258"/>
      <c r="F474" s="258"/>
      <c r="G474" s="258"/>
      <c r="H474" s="259"/>
      <c r="I474" s="260"/>
      <c r="J474" s="255"/>
      <c r="K474" s="263"/>
    </row>
    <row r="475" ht="37.5" customHeight="1">
      <c r="B475" s="249" t="str">
        <f t="shared" si="7"/>
        <v>Unused</v>
      </c>
      <c r="C475" s="250" t="s">
        <v>740</v>
      </c>
      <c r="D475" s="252"/>
      <c r="E475" s="252"/>
      <c r="F475" s="252"/>
      <c r="G475" s="252"/>
      <c r="H475" s="253"/>
      <c r="I475" s="254"/>
      <c r="J475" s="255"/>
      <c r="K475" s="263"/>
    </row>
    <row r="476" ht="37.5" customHeight="1">
      <c r="B476" s="249" t="str">
        <f t="shared" si="7"/>
        <v>Unused</v>
      </c>
      <c r="C476" s="256" t="s">
        <v>741</v>
      </c>
      <c r="D476" s="258"/>
      <c r="E476" s="258"/>
      <c r="F476" s="258"/>
      <c r="G476" s="258"/>
      <c r="H476" s="259"/>
      <c r="I476" s="260"/>
      <c r="J476" s="255"/>
      <c r="K476" s="263"/>
    </row>
    <row r="477" ht="37.5" customHeight="1">
      <c r="B477" s="249" t="str">
        <f t="shared" si="7"/>
        <v>Unused</v>
      </c>
      <c r="C477" s="250" t="s">
        <v>742</v>
      </c>
      <c r="D477" s="252"/>
      <c r="E477" s="252"/>
      <c r="F477" s="252"/>
      <c r="G477" s="252"/>
      <c r="H477" s="253"/>
      <c r="I477" s="254"/>
      <c r="J477" s="255"/>
      <c r="K477" s="263"/>
    </row>
    <row r="478" ht="37.5" customHeight="1">
      <c r="B478" s="249" t="str">
        <f t="shared" si="7"/>
        <v>Unused</v>
      </c>
      <c r="C478" s="256" t="s">
        <v>743</v>
      </c>
      <c r="D478" s="258"/>
      <c r="E478" s="258"/>
      <c r="F478" s="258"/>
      <c r="G478" s="258"/>
      <c r="H478" s="259"/>
      <c r="I478" s="260"/>
      <c r="J478" s="255"/>
      <c r="K478" s="263"/>
    </row>
    <row r="479" ht="37.5" customHeight="1">
      <c r="B479" s="249" t="str">
        <f t="shared" si="7"/>
        <v>Unused</v>
      </c>
      <c r="C479" s="250" t="s">
        <v>744</v>
      </c>
      <c r="D479" s="252"/>
      <c r="E479" s="252"/>
      <c r="F479" s="252"/>
      <c r="G479" s="252"/>
      <c r="H479" s="253"/>
      <c r="I479" s="254"/>
      <c r="J479" s="255"/>
      <c r="K479" s="263"/>
    </row>
    <row r="480" ht="37.5" customHeight="1">
      <c r="B480" s="249" t="str">
        <f t="shared" si="7"/>
        <v>Unused</v>
      </c>
      <c r="C480" s="256" t="s">
        <v>745</v>
      </c>
      <c r="D480" s="258"/>
      <c r="E480" s="258"/>
      <c r="F480" s="258"/>
      <c r="G480" s="258"/>
      <c r="H480" s="259"/>
      <c r="I480" s="260"/>
      <c r="J480" s="255"/>
      <c r="K480" s="263"/>
    </row>
    <row r="481" ht="37.5" customHeight="1">
      <c r="B481" s="249" t="str">
        <f t="shared" si="7"/>
        <v>Unused</v>
      </c>
      <c r="C481" s="250" t="s">
        <v>746</v>
      </c>
      <c r="D481" s="252"/>
      <c r="E481" s="252"/>
      <c r="F481" s="252"/>
      <c r="G481" s="252"/>
      <c r="H481" s="253"/>
      <c r="I481" s="254"/>
      <c r="J481" s="255"/>
      <c r="K481" s="263"/>
    </row>
    <row r="482" ht="37.5" customHeight="1">
      <c r="B482" s="249" t="str">
        <f t="shared" si="7"/>
        <v>Unused</v>
      </c>
      <c r="C482" s="256" t="s">
        <v>747</v>
      </c>
      <c r="D482" s="258"/>
      <c r="E482" s="258"/>
      <c r="F482" s="258"/>
      <c r="G482" s="258"/>
      <c r="H482" s="259"/>
      <c r="I482" s="260"/>
      <c r="J482" s="255"/>
      <c r="K482" s="263"/>
    </row>
    <row r="483" ht="37.5" customHeight="1">
      <c r="B483" s="249" t="str">
        <f t="shared" si="7"/>
        <v>Unused</v>
      </c>
      <c r="C483" s="250" t="s">
        <v>749</v>
      </c>
      <c r="D483" s="252"/>
      <c r="E483" s="252"/>
      <c r="F483" s="252"/>
      <c r="G483" s="252"/>
      <c r="H483" s="253"/>
      <c r="I483" s="254"/>
      <c r="J483" s="255"/>
      <c r="K483" s="263"/>
    </row>
    <row r="484" ht="37.5" customHeight="1">
      <c r="B484" s="249" t="str">
        <f t="shared" si="7"/>
        <v>Unused</v>
      </c>
      <c r="C484" s="256" t="s">
        <v>750</v>
      </c>
      <c r="D484" s="258"/>
      <c r="E484" s="258"/>
      <c r="F484" s="258"/>
      <c r="G484" s="258"/>
      <c r="H484" s="259"/>
      <c r="I484" s="260"/>
      <c r="J484" s="255"/>
      <c r="K484" s="263"/>
    </row>
    <row r="485" ht="37.5" customHeight="1">
      <c r="B485" s="249" t="str">
        <f t="shared" si="7"/>
        <v>Unused</v>
      </c>
      <c r="C485" s="250" t="s">
        <v>751</v>
      </c>
      <c r="D485" s="252"/>
      <c r="E485" s="252"/>
      <c r="F485" s="252"/>
      <c r="G485" s="252"/>
      <c r="H485" s="253"/>
      <c r="I485" s="254"/>
      <c r="J485" s="255"/>
      <c r="K485" s="263"/>
    </row>
    <row r="486" ht="37.5" customHeight="1">
      <c r="B486" s="249" t="str">
        <f t="shared" si="7"/>
        <v>Unused</v>
      </c>
      <c r="C486" s="256" t="s">
        <v>752</v>
      </c>
      <c r="D486" s="258"/>
      <c r="E486" s="258"/>
      <c r="F486" s="258"/>
      <c r="G486" s="258"/>
      <c r="H486" s="259"/>
      <c r="I486" s="260"/>
      <c r="J486" s="255"/>
      <c r="K486" s="263"/>
    </row>
    <row r="487" ht="37.5" customHeight="1">
      <c r="B487" s="249" t="str">
        <f t="shared" si="7"/>
        <v>Unused</v>
      </c>
      <c r="C487" s="250" t="s">
        <v>753</v>
      </c>
      <c r="D487" s="252"/>
      <c r="E487" s="252"/>
      <c r="F487" s="252"/>
      <c r="G487" s="252"/>
      <c r="H487" s="253"/>
      <c r="I487" s="254"/>
      <c r="J487" s="255"/>
      <c r="K487" s="263"/>
    </row>
    <row r="488" ht="37.5" customHeight="1">
      <c r="B488" s="249" t="str">
        <f t="shared" si="7"/>
        <v>Unused</v>
      </c>
      <c r="C488" s="256" t="s">
        <v>754</v>
      </c>
      <c r="D488" s="258"/>
      <c r="E488" s="258"/>
      <c r="F488" s="258"/>
      <c r="G488" s="258"/>
      <c r="H488" s="259"/>
      <c r="I488" s="260"/>
      <c r="J488" s="255"/>
      <c r="K488" s="263"/>
    </row>
    <row r="489" ht="37.5" customHeight="1">
      <c r="B489" s="249" t="str">
        <f t="shared" si="7"/>
        <v>Unused</v>
      </c>
      <c r="C489" s="250" t="s">
        <v>755</v>
      </c>
      <c r="D489" s="252"/>
      <c r="E489" s="252"/>
      <c r="F489" s="252"/>
      <c r="G489" s="252"/>
      <c r="H489" s="253"/>
      <c r="I489" s="254"/>
      <c r="J489" s="255"/>
      <c r="K489" s="263"/>
    </row>
    <row r="490" ht="37.5" customHeight="1">
      <c r="B490" s="249" t="str">
        <f t="shared" si="7"/>
        <v>Unused</v>
      </c>
      <c r="C490" s="256" t="s">
        <v>756</v>
      </c>
      <c r="D490" s="258"/>
      <c r="E490" s="258"/>
      <c r="F490" s="258"/>
      <c r="G490" s="258"/>
      <c r="H490" s="259"/>
      <c r="I490" s="260"/>
      <c r="J490" s="255"/>
      <c r="K490" s="263"/>
    </row>
    <row r="491" ht="37.5" customHeight="1">
      <c r="B491" s="249" t="str">
        <f t="shared" si="7"/>
        <v>Unused</v>
      </c>
      <c r="C491" s="250" t="s">
        <v>757</v>
      </c>
      <c r="D491" s="252"/>
      <c r="E491" s="252"/>
      <c r="F491" s="252"/>
      <c r="G491" s="252"/>
      <c r="H491" s="253"/>
      <c r="I491" s="254"/>
      <c r="J491" s="255"/>
      <c r="K491" s="263"/>
    </row>
    <row r="492" ht="37.5" customHeight="1">
      <c r="B492" s="249" t="str">
        <f t="shared" si="7"/>
        <v>Unused</v>
      </c>
      <c r="C492" s="256" t="s">
        <v>758</v>
      </c>
      <c r="D492" s="258"/>
      <c r="E492" s="258"/>
      <c r="F492" s="258"/>
      <c r="G492" s="258"/>
      <c r="H492" s="259"/>
      <c r="I492" s="260"/>
      <c r="J492" s="255"/>
      <c r="K492" s="263"/>
    </row>
    <row r="493" ht="37.5" customHeight="1">
      <c r="B493" s="249" t="str">
        <f t="shared" si="7"/>
        <v>Unused</v>
      </c>
      <c r="C493" s="250" t="s">
        <v>759</v>
      </c>
      <c r="D493" s="252"/>
      <c r="E493" s="252"/>
      <c r="F493" s="252"/>
      <c r="G493" s="252"/>
      <c r="H493" s="253"/>
      <c r="I493" s="254"/>
      <c r="J493" s="255"/>
      <c r="K493" s="263"/>
    </row>
    <row r="494" ht="37.5" customHeight="1">
      <c r="B494" s="249" t="str">
        <f t="shared" si="7"/>
        <v>Unused</v>
      </c>
      <c r="C494" s="256" t="s">
        <v>760</v>
      </c>
      <c r="D494" s="258"/>
      <c r="E494" s="258"/>
      <c r="F494" s="258"/>
      <c r="G494" s="258"/>
      <c r="H494" s="259"/>
      <c r="I494" s="260"/>
      <c r="J494" s="255"/>
      <c r="K494" s="263"/>
    </row>
    <row r="495" ht="37.5" customHeight="1">
      <c r="B495" s="249" t="str">
        <f t="shared" si="7"/>
        <v>Unused</v>
      </c>
      <c r="C495" s="250" t="s">
        <v>761</v>
      </c>
      <c r="D495" s="252"/>
      <c r="E495" s="252"/>
      <c r="F495" s="252"/>
      <c r="G495" s="252"/>
      <c r="H495" s="253"/>
      <c r="I495" s="254"/>
      <c r="J495" s="255"/>
      <c r="K495" s="263"/>
    </row>
    <row r="496" ht="37.5" customHeight="1">
      <c r="B496" s="249" t="str">
        <f t="shared" si="7"/>
        <v>Unused</v>
      </c>
      <c r="C496" s="256" t="s">
        <v>762</v>
      </c>
      <c r="D496" s="258"/>
      <c r="E496" s="258"/>
      <c r="F496" s="258"/>
      <c r="G496" s="258"/>
      <c r="H496" s="259"/>
      <c r="I496" s="260"/>
      <c r="J496" s="255"/>
      <c r="K496" s="263"/>
    </row>
    <row r="497" ht="37.5" customHeight="1">
      <c r="B497" s="249" t="str">
        <f t="shared" si="7"/>
        <v>Unused</v>
      </c>
      <c r="C497" s="250" t="s">
        <v>763</v>
      </c>
      <c r="D497" s="252"/>
      <c r="E497" s="252"/>
      <c r="F497" s="252"/>
      <c r="G497" s="252"/>
      <c r="H497" s="253"/>
      <c r="I497" s="254"/>
      <c r="J497" s="255"/>
      <c r="K497" s="263"/>
    </row>
    <row r="498" ht="37.5" customHeight="1">
      <c r="B498" s="249" t="str">
        <f t="shared" si="7"/>
        <v>Unused</v>
      </c>
      <c r="C498" s="256" t="s">
        <v>765</v>
      </c>
      <c r="D498" s="258"/>
      <c r="E498" s="258"/>
      <c r="F498" s="258"/>
      <c r="G498" s="258"/>
      <c r="H498" s="259"/>
      <c r="I498" s="260"/>
      <c r="J498" s="255"/>
      <c r="K498" s="263"/>
    </row>
    <row r="499" ht="37.5" customHeight="1">
      <c r="B499" s="249" t="str">
        <f t="shared" si="7"/>
        <v>Unused</v>
      </c>
      <c r="C499" s="250" t="s">
        <v>767</v>
      </c>
      <c r="D499" s="252"/>
      <c r="E499" s="252"/>
      <c r="F499" s="252"/>
      <c r="G499" s="252"/>
      <c r="H499" s="253"/>
      <c r="I499" s="254"/>
      <c r="J499" s="255"/>
      <c r="K499" s="263"/>
    </row>
    <row r="500" ht="37.5" customHeight="1">
      <c r="B500" s="249" t="str">
        <f t="shared" si="7"/>
        <v>Unused</v>
      </c>
      <c r="C500" s="256" t="s">
        <v>768</v>
      </c>
      <c r="D500" s="258"/>
      <c r="E500" s="258"/>
      <c r="F500" s="258"/>
      <c r="G500" s="258"/>
      <c r="H500" s="259"/>
      <c r="I500" s="260"/>
      <c r="J500" s="255"/>
      <c r="K500" s="263"/>
    </row>
    <row r="501" ht="37.5" customHeight="1">
      <c r="B501" s="249" t="str">
        <f t="shared" si="7"/>
        <v>Unused</v>
      </c>
      <c r="C501" s="250" t="s">
        <v>769</v>
      </c>
      <c r="D501" s="252"/>
      <c r="E501" s="252"/>
      <c r="F501" s="252"/>
      <c r="G501" s="252"/>
      <c r="H501" s="253"/>
      <c r="I501" s="254"/>
      <c r="J501" s="255"/>
      <c r="K501" s="263"/>
    </row>
    <row r="502" ht="37.5" customHeight="1">
      <c r="B502" s="249" t="str">
        <f t="shared" si="7"/>
        <v>Unused</v>
      </c>
      <c r="C502" s="256" t="s">
        <v>770</v>
      </c>
      <c r="D502" s="258"/>
      <c r="E502" s="258"/>
      <c r="F502" s="258"/>
      <c r="G502" s="258"/>
      <c r="H502" s="259"/>
      <c r="I502" s="260"/>
      <c r="J502" s="255"/>
      <c r="K502" s="263"/>
    </row>
    <row r="503" ht="37.5" customHeight="1">
      <c r="B503" s="249" t="str">
        <f t="shared" si="7"/>
        <v>Unused</v>
      </c>
      <c r="C503" s="250" t="s">
        <v>771</v>
      </c>
      <c r="D503" s="252"/>
      <c r="E503" s="252"/>
      <c r="F503" s="252"/>
      <c r="G503" s="252"/>
      <c r="H503" s="253"/>
      <c r="I503" s="254"/>
      <c r="J503" s="255"/>
      <c r="K503" s="263"/>
    </row>
    <row r="504" ht="37.5" customHeight="1">
      <c r="B504" s="249" t="str">
        <f t="shared" si="7"/>
        <v>Unused</v>
      </c>
      <c r="C504" s="256" t="s">
        <v>772</v>
      </c>
      <c r="D504" s="258"/>
      <c r="E504" s="258"/>
      <c r="F504" s="258"/>
      <c r="G504" s="258"/>
      <c r="H504" s="259"/>
      <c r="I504" s="260"/>
      <c r="J504" s="255"/>
      <c r="K504" s="263"/>
    </row>
    <row r="505" ht="37.5" customHeight="1">
      <c r="B505" s="249" t="str">
        <f t="shared" si="7"/>
        <v>Unused</v>
      </c>
      <c r="C505" s="250" t="s">
        <v>773</v>
      </c>
      <c r="D505" s="252"/>
      <c r="E505" s="252"/>
      <c r="F505" s="252"/>
      <c r="G505" s="252"/>
      <c r="H505" s="253"/>
      <c r="I505" s="254"/>
      <c r="J505" s="255"/>
      <c r="K505" s="263"/>
    </row>
    <row r="506" ht="37.5" customHeight="1">
      <c r="B506" s="249" t="str">
        <f t="shared" si="7"/>
        <v>Unused</v>
      </c>
      <c r="C506" s="256" t="s">
        <v>774</v>
      </c>
      <c r="D506" s="258"/>
      <c r="E506" s="258"/>
      <c r="F506" s="258"/>
      <c r="G506" s="258"/>
      <c r="H506" s="259"/>
      <c r="I506" s="260"/>
      <c r="J506" s="255"/>
      <c r="K506" s="263"/>
    </row>
    <row r="507" ht="37.5" customHeight="1">
      <c r="B507" s="249" t="str">
        <f t="shared" si="7"/>
        <v>Unused</v>
      </c>
      <c r="C507" s="250" t="s">
        <v>775</v>
      </c>
      <c r="D507" s="252"/>
      <c r="E507" s="252"/>
      <c r="F507" s="252"/>
      <c r="G507" s="252"/>
      <c r="H507" s="253"/>
      <c r="I507" s="254"/>
      <c r="J507" s="255"/>
      <c r="K507" s="263"/>
    </row>
    <row r="508" ht="37.5" customHeight="1">
      <c r="B508" s="249" t="str">
        <f t="shared" si="7"/>
        <v>Unused</v>
      </c>
      <c r="C508" s="256" t="s">
        <v>776</v>
      </c>
      <c r="D508" s="258"/>
      <c r="E508" s="258"/>
      <c r="F508" s="258"/>
      <c r="G508" s="258"/>
      <c r="H508" s="259"/>
      <c r="I508" s="260"/>
      <c r="J508" s="255"/>
      <c r="K508" s="263"/>
    </row>
    <row r="509" ht="37.5" customHeight="1">
      <c r="B509" s="249" t="str">
        <f t="shared" si="7"/>
        <v>Unused</v>
      </c>
      <c r="C509" s="250" t="s">
        <v>777</v>
      </c>
      <c r="D509" s="252"/>
      <c r="E509" s="252"/>
      <c r="F509" s="252"/>
      <c r="G509" s="252"/>
      <c r="H509" s="253"/>
      <c r="I509" s="254"/>
      <c r="J509" s="255"/>
      <c r="K509" s="263"/>
    </row>
    <row r="510" ht="37.5" customHeight="1">
      <c r="B510" s="249" t="str">
        <f t="shared" si="7"/>
        <v>Unused</v>
      </c>
      <c r="C510" s="256" t="s">
        <v>778</v>
      </c>
      <c r="D510" s="258"/>
      <c r="E510" s="258"/>
      <c r="F510" s="258"/>
      <c r="G510" s="258"/>
      <c r="H510" s="259"/>
      <c r="I510" s="260"/>
      <c r="J510" s="255"/>
      <c r="K510" s="263"/>
    </row>
    <row r="511" ht="37.5" customHeight="1">
      <c r="B511" s="249" t="str">
        <f t="shared" si="7"/>
        <v>Unused</v>
      </c>
      <c r="C511" s="250" t="s">
        <v>779</v>
      </c>
      <c r="D511" s="252"/>
      <c r="E511" s="252"/>
      <c r="F511" s="252"/>
      <c r="G511" s="252"/>
      <c r="H511" s="253"/>
      <c r="I511" s="254"/>
      <c r="J511" s="255"/>
      <c r="K511" s="263"/>
    </row>
    <row r="512" ht="37.5" customHeight="1">
      <c r="B512" s="249" t="str">
        <f t="shared" si="7"/>
        <v>Unused</v>
      </c>
      <c r="C512" s="256" t="s">
        <v>780</v>
      </c>
      <c r="D512" s="258"/>
      <c r="E512" s="258"/>
      <c r="F512" s="258"/>
      <c r="G512" s="258"/>
      <c r="H512" s="259"/>
      <c r="I512" s="260"/>
      <c r="J512" s="255"/>
      <c r="K512" s="263"/>
    </row>
    <row r="513" ht="37.5" customHeight="1">
      <c r="B513" s="249" t="str">
        <f t="shared" si="7"/>
        <v>Unused</v>
      </c>
      <c r="C513" s="250" t="s">
        <v>781</v>
      </c>
      <c r="D513" s="252"/>
      <c r="E513" s="252"/>
      <c r="F513" s="252"/>
      <c r="G513" s="252"/>
      <c r="H513" s="253"/>
      <c r="I513" s="254"/>
      <c r="J513" s="255"/>
      <c r="K513" s="263"/>
    </row>
    <row r="514" ht="37.5" customHeight="1">
      <c r="B514" s="249" t="str">
        <f t="shared" si="7"/>
        <v>Unused</v>
      </c>
      <c r="C514" s="256" t="s">
        <v>782</v>
      </c>
      <c r="D514" s="258"/>
      <c r="E514" s="258"/>
      <c r="F514" s="258"/>
      <c r="G514" s="258"/>
      <c r="H514" s="259"/>
      <c r="I514" s="260"/>
      <c r="J514" s="255"/>
      <c r="K514" s="263"/>
    </row>
    <row r="515" ht="37.5" customHeight="1">
      <c r="B515" s="249" t="str">
        <f t="shared" si="7"/>
        <v>Unused</v>
      </c>
      <c r="C515" s="250" t="s">
        <v>783</v>
      </c>
      <c r="D515" s="252"/>
      <c r="E515" s="252"/>
      <c r="F515" s="252"/>
      <c r="G515" s="252"/>
      <c r="H515" s="253"/>
      <c r="I515" s="254"/>
      <c r="J515" s="255"/>
      <c r="K515" s="263"/>
    </row>
    <row r="516" ht="37.5" customHeight="1">
      <c r="B516" s="249" t="str">
        <f t="shared" si="7"/>
        <v>Unused</v>
      </c>
      <c r="C516" s="256" t="s">
        <v>784</v>
      </c>
      <c r="D516" s="258"/>
      <c r="E516" s="258"/>
      <c r="F516" s="258"/>
      <c r="G516" s="258"/>
      <c r="H516" s="259"/>
      <c r="I516" s="260"/>
      <c r="J516" s="255"/>
      <c r="K516" s="263"/>
    </row>
    <row r="517" ht="37.5" customHeight="1">
      <c r="B517" s="249" t="str">
        <f t="shared" si="7"/>
        <v>Unused</v>
      </c>
      <c r="C517" s="250" t="s">
        <v>785</v>
      </c>
      <c r="D517" s="252"/>
      <c r="E517" s="252"/>
      <c r="F517" s="252"/>
      <c r="G517" s="252"/>
      <c r="H517" s="253"/>
      <c r="I517" s="254"/>
      <c r="J517" s="255"/>
      <c r="K517" s="263"/>
    </row>
    <row r="518" ht="37.5" customHeight="1">
      <c r="B518" s="249" t="str">
        <f t="shared" si="7"/>
        <v>Unused</v>
      </c>
      <c r="C518" s="256" t="s">
        <v>786</v>
      </c>
      <c r="D518" s="258"/>
      <c r="E518" s="258"/>
      <c r="F518" s="258"/>
      <c r="G518" s="258"/>
      <c r="H518" s="259"/>
      <c r="I518" s="260"/>
      <c r="J518" s="255"/>
      <c r="K518" s="263"/>
    </row>
    <row r="519" ht="37.5" customHeight="1">
      <c r="B519" s="249" t="str">
        <f t="shared" si="7"/>
        <v>Unused</v>
      </c>
      <c r="C519" s="250" t="s">
        <v>787</v>
      </c>
      <c r="D519" s="252"/>
      <c r="E519" s="252"/>
      <c r="F519" s="252"/>
      <c r="G519" s="252"/>
      <c r="H519" s="253"/>
      <c r="I519" s="254"/>
      <c r="J519" s="255"/>
      <c r="K519" s="263"/>
    </row>
    <row r="520" ht="37.5" customHeight="1">
      <c r="B520" s="249" t="str">
        <f t="shared" si="7"/>
        <v>Unused</v>
      </c>
      <c r="C520" s="256" t="s">
        <v>788</v>
      </c>
      <c r="D520" s="258"/>
      <c r="E520" s="258"/>
      <c r="F520" s="258"/>
      <c r="G520" s="258"/>
      <c r="H520" s="259"/>
      <c r="I520" s="260"/>
      <c r="J520" s="255"/>
      <c r="K520" s="263"/>
    </row>
    <row r="521" ht="37.5" customHeight="1">
      <c r="B521" s="249" t="str">
        <f t="shared" si="7"/>
        <v>Unused</v>
      </c>
      <c r="C521" s="250" t="s">
        <v>789</v>
      </c>
      <c r="D521" s="252"/>
      <c r="E521" s="252"/>
      <c r="F521" s="252"/>
      <c r="G521" s="252"/>
      <c r="H521" s="253"/>
      <c r="I521" s="254"/>
      <c r="J521" s="255"/>
      <c r="K521" s="263"/>
    </row>
    <row r="522" ht="37.5" customHeight="1">
      <c r="B522" s="249" t="str">
        <f t="shared" si="7"/>
        <v>Unused</v>
      </c>
      <c r="C522" s="256" t="s">
        <v>790</v>
      </c>
      <c r="D522" s="258"/>
      <c r="E522" s="258"/>
      <c r="F522" s="258"/>
      <c r="G522" s="258"/>
      <c r="H522" s="259"/>
      <c r="I522" s="260"/>
      <c r="J522" s="255"/>
      <c r="K522" s="263"/>
    </row>
    <row r="523" ht="37.5" customHeight="1">
      <c r="B523" s="249" t="str">
        <f t="shared" si="7"/>
        <v>Unused</v>
      </c>
      <c r="C523" s="250" t="s">
        <v>791</v>
      </c>
      <c r="D523" s="252"/>
      <c r="E523" s="252"/>
      <c r="F523" s="252"/>
      <c r="G523" s="252"/>
      <c r="H523" s="253"/>
      <c r="I523" s="254"/>
      <c r="J523" s="255"/>
      <c r="K523" s="263"/>
    </row>
    <row r="524" ht="37.5" customHeight="1">
      <c r="B524" s="249" t="str">
        <f t="shared" si="7"/>
        <v>Unused</v>
      </c>
      <c r="C524" s="256" t="s">
        <v>792</v>
      </c>
      <c r="D524" s="258"/>
      <c r="E524" s="258"/>
      <c r="F524" s="258"/>
      <c r="G524" s="258"/>
      <c r="H524" s="259"/>
      <c r="I524" s="260"/>
      <c r="J524" s="255"/>
      <c r="K524" s="263"/>
    </row>
    <row r="525" ht="37.5" customHeight="1">
      <c r="B525" s="249" t="str">
        <f t="shared" si="7"/>
        <v>Unused</v>
      </c>
      <c r="C525" s="250" t="s">
        <v>793</v>
      </c>
      <c r="D525" s="252"/>
      <c r="E525" s="252"/>
      <c r="F525" s="252"/>
      <c r="G525" s="252"/>
      <c r="H525" s="253"/>
      <c r="I525" s="254"/>
      <c r="J525" s="255"/>
      <c r="K525" s="263"/>
    </row>
    <row r="526" ht="37.5" customHeight="1">
      <c r="B526" s="249" t="str">
        <f t="shared" si="7"/>
        <v>Unused</v>
      </c>
      <c r="C526" s="256" t="s">
        <v>794</v>
      </c>
      <c r="D526" s="258"/>
      <c r="E526" s="258"/>
      <c r="F526" s="258"/>
      <c r="G526" s="258"/>
      <c r="H526" s="259"/>
      <c r="I526" s="260"/>
      <c r="J526" s="255"/>
      <c r="K526" s="263"/>
    </row>
    <row r="527" ht="37.5" customHeight="1">
      <c r="B527" s="249" t="str">
        <f t="shared" si="7"/>
        <v>Unused</v>
      </c>
      <c r="C527" s="250" t="s">
        <v>795</v>
      </c>
      <c r="D527" s="252"/>
      <c r="E527" s="252"/>
      <c r="F527" s="252"/>
      <c r="G527" s="252"/>
      <c r="H527" s="253"/>
      <c r="I527" s="254"/>
      <c r="J527" s="255"/>
      <c r="K527" s="263"/>
    </row>
    <row r="528" ht="37.5" customHeight="1">
      <c r="B528" s="249" t="str">
        <f t="shared" si="7"/>
        <v>Unused</v>
      </c>
      <c r="C528" s="256" t="s">
        <v>796</v>
      </c>
      <c r="D528" s="258"/>
      <c r="E528" s="258"/>
      <c r="F528" s="258"/>
      <c r="G528" s="258"/>
      <c r="H528" s="259"/>
      <c r="I528" s="260"/>
      <c r="J528" s="255"/>
      <c r="K528" s="263"/>
    </row>
    <row r="529" ht="37.5" customHeight="1">
      <c r="B529" s="249" t="str">
        <f t="shared" si="7"/>
        <v>Unused</v>
      </c>
      <c r="C529" s="250" t="s">
        <v>797</v>
      </c>
      <c r="D529" s="252"/>
      <c r="E529" s="252"/>
      <c r="F529" s="252"/>
      <c r="G529" s="252"/>
      <c r="H529" s="253"/>
      <c r="I529" s="254"/>
      <c r="J529" s="255"/>
      <c r="K529" s="263"/>
    </row>
    <row r="530" ht="37.5" customHeight="1">
      <c r="B530" s="249" t="str">
        <f t="shared" si="7"/>
        <v>Unused</v>
      </c>
      <c r="C530" s="256" t="s">
        <v>798</v>
      </c>
      <c r="D530" s="258"/>
      <c r="E530" s="258"/>
      <c r="F530" s="258"/>
      <c r="G530" s="258"/>
      <c r="H530" s="259"/>
      <c r="I530" s="260"/>
      <c r="J530" s="255"/>
      <c r="K530" s="263"/>
    </row>
    <row r="531" ht="37.5" customHeight="1">
      <c r="B531" s="249" t="str">
        <f t="shared" si="7"/>
        <v>Unused</v>
      </c>
      <c r="C531" s="250" t="s">
        <v>799</v>
      </c>
      <c r="D531" s="252"/>
      <c r="E531" s="252"/>
      <c r="F531" s="252"/>
      <c r="G531" s="252"/>
      <c r="H531" s="253"/>
      <c r="I531" s="254"/>
      <c r="J531" s="255"/>
      <c r="K531" s="263"/>
    </row>
    <row r="532" ht="37.5" customHeight="1">
      <c r="B532" s="249" t="str">
        <f t="shared" si="7"/>
        <v>Unused</v>
      </c>
      <c r="C532" s="256" t="s">
        <v>800</v>
      </c>
      <c r="D532" s="258"/>
      <c r="E532" s="258"/>
      <c r="F532" s="258"/>
      <c r="G532" s="258"/>
      <c r="H532" s="259"/>
      <c r="I532" s="260"/>
      <c r="J532" s="255"/>
      <c r="K532" s="263"/>
    </row>
    <row r="533" ht="37.5" customHeight="1">
      <c r="B533" s="249" t="str">
        <f t="shared" si="7"/>
        <v>Unused</v>
      </c>
      <c r="C533" s="250" t="s">
        <v>801</v>
      </c>
      <c r="D533" s="252"/>
      <c r="E533" s="252"/>
      <c r="F533" s="252"/>
      <c r="G533" s="252"/>
      <c r="H533" s="253"/>
      <c r="I533" s="254"/>
      <c r="J533" s="255"/>
      <c r="K533" s="263"/>
    </row>
    <row r="534" ht="37.5" customHeight="1">
      <c r="B534" s="249" t="str">
        <f t="shared" si="7"/>
        <v>Unused</v>
      </c>
      <c r="C534" s="256" t="s">
        <v>802</v>
      </c>
      <c r="D534" s="258"/>
      <c r="E534" s="258"/>
      <c r="F534" s="258"/>
      <c r="G534" s="258"/>
      <c r="H534" s="259"/>
      <c r="I534" s="260"/>
      <c r="J534" s="255"/>
      <c r="K534" s="263"/>
    </row>
    <row r="535" ht="37.5" customHeight="1">
      <c r="B535" s="249" t="str">
        <f t="shared" si="7"/>
        <v>Unused</v>
      </c>
      <c r="C535" s="250" t="s">
        <v>803</v>
      </c>
      <c r="D535" s="252"/>
      <c r="E535" s="252"/>
      <c r="F535" s="252"/>
      <c r="G535" s="252"/>
      <c r="H535" s="253"/>
      <c r="I535" s="254"/>
      <c r="J535" s="255"/>
      <c r="K535" s="263"/>
    </row>
    <row r="536" ht="37.5" customHeight="1">
      <c r="B536" s="249" t="str">
        <f t="shared" si="7"/>
        <v>Unused</v>
      </c>
      <c r="C536" s="256" t="s">
        <v>804</v>
      </c>
      <c r="D536" s="258"/>
      <c r="E536" s="258"/>
      <c r="F536" s="258"/>
      <c r="G536" s="258"/>
      <c r="H536" s="259"/>
      <c r="I536" s="260"/>
      <c r="J536" s="255"/>
      <c r="K536" s="263"/>
    </row>
    <row r="537" ht="37.5" customHeight="1">
      <c r="B537" s="249" t="str">
        <f t="shared" si="7"/>
        <v>Unused</v>
      </c>
      <c r="C537" s="250" t="s">
        <v>805</v>
      </c>
      <c r="D537" s="252"/>
      <c r="E537" s="252"/>
      <c r="F537" s="252"/>
      <c r="G537" s="252"/>
      <c r="H537" s="253"/>
      <c r="I537" s="254"/>
      <c r="J537" s="255"/>
      <c r="K537" s="263"/>
    </row>
    <row r="538" ht="37.5" customHeight="1">
      <c r="B538" s="249" t="str">
        <f t="shared" si="7"/>
        <v>Unused</v>
      </c>
      <c r="C538" s="256" t="s">
        <v>806</v>
      </c>
      <c r="D538" s="258"/>
      <c r="E538" s="258"/>
      <c r="F538" s="258"/>
      <c r="G538" s="258"/>
      <c r="H538" s="259"/>
      <c r="I538" s="260"/>
      <c r="J538" s="255"/>
      <c r="K538" s="263"/>
    </row>
    <row r="539" ht="37.5" customHeight="1">
      <c r="B539" s="249" t="str">
        <f t="shared" si="7"/>
        <v>Unused</v>
      </c>
      <c r="C539" s="250" t="s">
        <v>807</v>
      </c>
      <c r="D539" s="252"/>
      <c r="E539" s="252"/>
      <c r="F539" s="252"/>
      <c r="G539" s="252"/>
      <c r="H539" s="253"/>
      <c r="I539" s="254"/>
      <c r="J539" s="255"/>
      <c r="K539" s="263"/>
    </row>
    <row r="540" ht="37.5" customHeight="1">
      <c r="B540" s="249" t="str">
        <f t="shared" si="7"/>
        <v>Unused</v>
      </c>
      <c r="C540" s="256" t="s">
        <v>808</v>
      </c>
      <c r="D540" s="258"/>
      <c r="E540" s="258"/>
      <c r="F540" s="258"/>
      <c r="G540" s="258"/>
      <c r="H540" s="259"/>
      <c r="I540" s="260"/>
      <c r="J540" s="255"/>
      <c r="K540" s="263"/>
    </row>
    <row r="541" ht="37.5" customHeight="1">
      <c r="B541" s="249" t="str">
        <f t="shared" si="7"/>
        <v>Unused</v>
      </c>
      <c r="C541" s="250" t="s">
        <v>809</v>
      </c>
      <c r="D541" s="252"/>
      <c r="E541" s="252"/>
      <c r="F541" s="252"/>
      <c r="G541" s="252"/>
      <c r="H541" s="253"/>
      <c r="I541" s="254"/>
      <c r="J541" s="255"/>
      <c r="K541" s="263"/>
    </row>
    <row r="542" ht="37.5" customHeight="1">
      <c r="B542" s="249" t="str">
        <f t="shared" si="7"/>
        <v>Unused</v>
      </c>
      <c r="C542" s="256" t="s">
        <v>810</v>
      </c>
      <c r="D542" s="258"/>
      <c r="E542" s="258"/>
      <c r="F542" s="258"/>
      <c r="G542" s="258"/>
      <c r="H542" s="259"/>
      <c r="I542" s="260"/>
      <c r="J542" s="255"/>
      <c r="K542" s="263"/>
    </row>
    <row r="543" ht="37.5" customHeight="1">
      <c r="B543" s="249" t="str">
        <f t="shared" si="7"/>
        <v>Unused</v>
      </c>
      <c r="C543" s="250" t="s">
        <v>811</v>
      </c>
      <c r="D543" s="252"/>
      <c r="E543" s="252"/>
      <c r="F543" s="252"/>
      <c r="G543" s="252"/>
      <c r="H543" s="253"/>
      <c r="I543" s="254"/>
      <c r="J543" s="255"/>
      <c r="K543" s="263"/>
    </row>
    <row r="544" ht="37.5" customHeight="1">
      <c r="B544" s="249" t="str">
        <f t="shared" si="7"/>
        <v>Unused</v>
      </c>
      <c r="C544" s="256" t="s">
        <v>812</v>
      </c>
      <c r="D544" s="258"/>
      <c r="E544" s="258"/>
      <c r="F544" s="258"/>
      <c r="G544" s="258"/>
      <c r="H544" s="259"/>
      <c r="I544" s="260"/>
      <c r="J544" s="255"/>
      <c r="K544" s="263"/>
    </row>
    <row r="545" ht="37.5" customHeight="1">
      <c r="B545" s="249" t="str">
        <f t="shared" si="7"/>
        <v>Unused</v>
      </c>
      <c r="C545" s="250" t="s">
        <v>813</v>
      </c>
      <c r="D545" s="252"/>
      <c r="E545" s="252"/>
      <c r="F545" s="252"/>
      <c r="G545" s="252"/>
      <c r="H545" s="253"/>
      <c r="I545" s="254"/>
      <c r="J545" s="255"/>
      <c r="K545" s="263"/>
    </row>
    <row r="546" ht="37.5" customHeight="1">
      <c r="B546" s="249" t="str">
        <f t="shared" si="7"/>
        <v>Unused</v>
      </c>
      <c r="C546" s="256" t="s">
        <v>814</v>
      </c>
      <c r="D546" s="258"/>
      <c r="E546" s="258"/>
      <c r="F546" s="258"/>
      <c r="G546" s="258"/>
      <c r="H546" s="259"/>
      <c r="I546" s="260"/>
      <c r="J546" s="255"/>
      <c r="K546" s="263"/>
    </row>
    <row r="547" ht="37.5" customHeight="1">
      <c r="B547" s="249" t="str">
        <f t="shared" si="7"/>
        <v>Unused</v>
      </c>
      <c r="C547" s="250" t="s">
        <v>815</v>
      </c>
      <c r="D547" s="252"/>
      <c r="E547" s="252"/>
      <c r="F547" s="252"/>
      <c r="G547" s="252"/>
      <c r="H547" s="253"/>
      <c r="I547" s="254"/>
      <c r="J547" s="255"/>
      <c r="K547" s="263"/>
    </row>
    <row r="548" ht="37.5" customHeight="1">
      <c r="B548" s="249" t="str">
        <f t="shared" si="7"/>
        <v>Unused</v>
      </c>
      <c r="C548" s="256" t="s">
        <v>816</v>
      </c>
      <c r="D548" s="258"/>
      <c r="E548" s="258"/>
      <c r="F548" s="258"/>
      <c r="G548" s="258"/>
      <c r="H548" s="259"/>
      <c r="I548" s="260"/>
      <c r="J548" s="255"/>
      <c r="K548" s="263"/>
    </row>
    <row r="549" ht="37.5" customHeight="1">
      <c r="B549" s="249" t="str">
        <f t="shared" si="7"/>
        <v>Unused</v>
      </c>
      <c r="C549" s="250" t="s">
        <v>817</v>
      </c>
      <c r="D549" s="252"/>
      <c r="E549" s="252"/>
      <c r="F549" s="252"/>
      <c r="G549" s="252"/>
      <c r="H549" s="253"/>
      <c r="I549" s="254"/>
      <c r="J549" s="255"/>
      <c r="K549" s="263"/>
    </row>
    <row r="550" ht="37.5" customHeight="1">
      <c r="B550" s="249" t="str">
        <f t="shared" si="7"/>
        <v>Unused</v>
      </c>
      <c r="C550" s="256" t="s">
        <v>818</v>
      </c>
      <c r="D550" s="258"/>
      <c r="E550" s="258"/>
      <c r="F550" s="258"/>
      <c r="G550" s="258"/>
      <c r="H550" s="259"/>
      <c r="I550" s="260"/>
      <c r="J550" s="255"/>
      <c r="K550" s="263"/>
    </row>
    <row r="551" ht="37.5" customHeight="1">
      <c r="B551" s="249" t="str">
        <f t="shared" si="7"/>
        <v>Unused</v>
      </c>
      <c r="C551" s="250" t="s">
        <v>819</v>
      </c>
      <c r="D551" s="252"/>
      <c r="E551" s="252"/>
      <c r="F551" s="252"/>
      <c r="G551" s="252"/>
      <c r="H551" s="253"/>
      <c r="I551" s="254"/>
      <c r="J551" s="255"/>
      <c r="K551" s="263"/>
    </row>
    <row r="552" ht="37.5" customHeight="1">
      <c r="B552" s="249" t="str">
        <f t="shared" si="7"/>
        <v>Unused</v>
      </c>
      <c r="C552" s="256" t="s">
        <v>820</v>
      </c>
      <c r="D552" s="258"/>
      <c r="E552" s="258"/>
      <c r="F552" s="258"/>
      <c r="G552" s="258"/>
      <c r="H552" s="259"/>
      <c r="I552" s="260"/>
      <c r="J552" s="255"/>
      <c r="K552" s="263"/>
    </row>
    <row r="553" ht="37.5" customHeight="1">
      <c r="B553" s="249" t="str">
        <f t="shared" si="7"/>
        <v>Unused</v>
      </c>
      <c r="C553" s="250" t="s">
        <v>821</v>
      </c>
      <c r="D553" s="252"/>
      <c r="E553" s="252"/>
      <c r="F553" s="252"/>
      <c r="G553" s="252"/>
      <c r="H553" s="253"/>
      <c r="I553" s="254"/>
      <c r="J553" s="255"/>
      <c r="K553" s="263"/>
    </row>
    <row r="554" ht="37.5" customHeight="1">
      <c r="B554" s="249" t="str">
        <f t="shared" si="7"/>
        <v>Unused</v>
      </c>
      <c r="C554" s="256" t="s">
        <v>822</v>
      </c>
      <c r="D554" s="258"/>
      <c r="E554" s="258"/>
      <c r="F554" s="258"/>
      <c r="G554" s="258"/>
      <c r="H554" s="259"/>
      <c r="I554" s="260"/>
      <c r="J554" s="255"/>
      <c r="K554" s="263"/>
    </row>
    <row r="555" ht="37.5" customHeight="1">
      <c r="B555" s="249" t="str">
        <f t="shared" si="7"/>
        <v>Unused</v>
      </c>
      <c r="C555" s="250" t="s">
        <v>823</v>
      </c>
      <c r="D555" s="252"/>
      <c r="E555" s="252"/>
      <c r="F555" s="252"/>
      <c r="G555" s="252"/>
      <c r="H555" s="253"/>
      <c r="I555" s="254"/>
      <c r="J555" s="255"/>
      <c r="K555" s="263"/>
    </row>
    <row r="556" ht="37.5" customHeight="1">
      <c r="B556" s="249" t="str">
        <f t="shared" si="7"/>
        <v>Unused</v>
      </c>
      <c r="C556" s="256" t="s">
        <v>824</v>
      </c>
      <c r="D556" s="258"/>
      <c r="E556" s="258"/>
      <c r="F556" s="258"/>
      <c r="G556" s="258"/>
      <c r="H556" s="259"/>
      <c r="I556" s="260"/>
      <c r="J556" s="255"/>
      <c r="K556" s="263"/>
    </row>
    <row r="557" ht="37.5" customHeight="1">
      <c r="B557" s="249" t="str">
        <f t="shared" si="7"/>
        <v>Unused</v>
      </c>
      <c r="C557" s="250" t="s">
        <v>826</v>
      </c>
      <c r="D557" s="252"/>
      <c r="E557" s="252"/>
      <c r="F557" s="252"/>
      <c r="G557" s="252"/>
      <c r="H557" s="253"/>
      <c r="I557" s="254"/>
      <c r="J557" s="255"/>
      <c r="K557" s="263"/>
    </row>
    <row r="558" ht="37.5" customHeight="1">
      <c r="B558" s="249" t="str">
        <f t="shared" si="7"/>
        <v>Unused</v>
      </c>
      <c r="C558" s="256" t="s">
        <v>829</v>
      </c>
      <c r="D558" s="258"/>
      <c r="E558" s="258"/>
      <c r="F558" s="258"/>
      <c r="G558" s="258"/>
      <c r="H558" s="259"/>
      <c r="I558" s="260"/>
      <c r="J558" s="255"/>
      <c r="K558" s="263"/>
    </row>
    <row r="559" ht="37.5" customHeight="1">
      <c r="B559" s="249" t="str">
        <f t="shared" si="7"/>
        <v>Unused</v>
      </c>
      <c r="C559" s="250" t="s">
        <v>830</v>
      </c>
      <c r="D559" s="252"/>
      <c r="E559" s="252"/>
      <c r="F559" s="252"/>
      <c r="G559" s="252"/>
      <c r="H559" s="253"/>
      <c r="I559" s="254"/>
      <c r="J559" s="255"/>
      <c r="K559" s="263"/>
    </row>
    <row r="560" ht="37.5" customHeight="1">
      <c r="B560" s="249" t="str">
        <f t="shared" si="7"/>
        <v>Unused</v>
      </c>
      <c r="C560" s="256" t="s">
        <v>831</v>
      </c>
      <c r="D560" s="258"/>
      <c r="E560" s="258"/>
      <c r="F560" s="258"/>
      <c r="G560" s="258"/>
      <c r="H560" s="259"/>
      <c r="I560" s="260"/>
      <c r="J560" s="255"/>
      <c r="K560" s="263"/>
    </row>
    <row r="561" ht="37.5" customHeight="1">
      <c r="B561" s="249" t="str">
        <f t="shared" si="7"/>
        <v>Unused</v>
      </c>
      <c r="C561" s="250" t="s">
        <v>832</v>
      </c>
      <c r="D561" s="252"/>
      <c r="E561" s="252"/>
      <c r="F561" s="252"/>
      <c r="G561" s="252"/>
      <c r="H561" s="253"/>
      <c r="I561" s="254"/>
      <c r="J561" s="255"/>
      <c r="K561" s="263"/>
    </row>
    <row r="562" ht="37.5" customHeight="1">
      <c r="B562" s="249" t="str">
        <f t="shared" si="7"/>
        <v>Unused</v>
      </c>
      <c r="C562" s="256" t="s">
        <v>833</v>
      </c>
      <c r="D562" s="258"/>
      <c r="E562" s="258"/>
      <c r="F562" s="258"/>
      <c r="G562" s="258"/>
      <c r="H562" s="259"/>
      <c r="I562" s="260"/>
      <c r="J562" s="255"/>
      <c r="K562" s="263"/>
    </row>
    <row r="563" ht="37.5" customHeight="1">
      <c r="B563" s="249" t="str">
        <f t="shared" si="7"/>
        <v>Unused</v>
      </c>
      <c r="C563" s="250" t="s">
        <v>834</v>
      </c>
      <c r="D563" s="252"/>
      <c r="E563" s="252"/>
      <c r="F563" s="252"/>
      <c r="G563" s="252"/>
      <c r="H563" s="253"/>
      <c r="I563" s="254"/>
      <c r="J563" s="255"/>
      <c r="K563" s="263"/>
    </row>
    <row r="564" ht="37.5" customHeight="1">
      <c r="B564" s="249" t="str">
        <f t="shared" si="7"/>
        <v>Unused</v>
      </c>
      <c r="C564" s="256" t="s">
        <v>835</v>
      </c>
      <c r="D564" s="258"/>
      <c r="E564" s="258"/>
      <c r="F564" s="258"/>
      <c r="G564" s="258"/>
      <c r="H564" s="259"/>
      <c r="I564" s="260"/>
      <c r="J564" s="255"/>
      <c r="K564" s="263"/>
    </row>
    <row r="565" ht="37.5" customHeight="1">
      <c r="B565" s="249" t="str">
        <f t="shared" si="7"/>
        <v>Unused</v>
      </c>
      <c r="C565" s="250" t="s">
        <v>836</v>
      </c>
      <c r="D565" s="252"/>
      <c r="E565" s="252"/>
      <c r="F565" s="252"/>
      <c r="G565" s="252"/>
      <c r="H565" s="253"/>
      <c r="I565" s="254"/>
      <c r="J565" s="255"/>
      <c r="K565" s="263"/>
    </row>
    <row r="566" ht="37.5" customHeight="1">
      <c r="B566" s="249" t="str">
        <f t="shared" si="7"/>
        <v>Unused</v>
      </c>
      <c r="C566" s="256" t="s">
        <v>838</v>
      </c>
      <c r="D566" s="258"/>
      <c r="E566" s="258"/>
      <c r="F566" s="258"/>
      <c r="G566" s="258"/>
      <c r="H566" s="259"/>
      <c r="I566" s="260"/>
      <c r="J566" s="255"/>
      <c r="K566" s="263"/>
    </row>
    <row r="567" ht="37.5" customHeight="1">
      <c r="B567" s="249" t="str">
        <f t="shared" si="7"/>
        <v>Unused</v>
      </c>
      <c r="C567" s="250" t="s">
        <v>839</v>
      </c>
      <c r="D567" s="252"/>
      <c r="E567" s="252"/>
      <c r="F567" s="252"/>
      <c r="G567" s="252"/>
      <c r="H567" s="253"/>
      <c r="I567" s="254"/>
      <c r="J567" s="255"/>
      <c r="K567" s="263"/>
    </row>
    <row r="568" ht="37.5" customHeight="1">
      <c r="B568" s="249" t="str">
        <f t="shared" si="7"/>
        <v>Unused</v>
      </c>
      <c r="C568" s="256" t="s">
        <v>841</v>
      </c>
      <c r="D568" s="258"/>
      <c r="E568" s="258"/>
      <c r="F568" s="258"/>
      <c r="G568" s="258"/>
      <c r="H568" s="259"/>
      <c r="I568" s="260"/>
      <c r="J568" s="255"/>
      <c r="K568" s="263"/>
    </row>
    <row r="569" ht="37.5" customHeight="1">
      <c r="B569" s="249" t="str">
        <f t="shared" si="7"/>
        <v>Unused</v>
      </c>
      <c r="C569" s="250" t="s">
        <v>842</v>
      </c>
      <c r="D569" s="252"/>
      <c r="E569" s="252"/>
      <c r="F569" s="252"/>
      <c r="G569" s="252"/>
      <c r="H569" s="253"/>
      <c r="I569" s="254"/>
      <c r="J569" s="255"/>
      <c r="K569" s="263"/>
    </row>
    <row r="570" ht="37.5" customHeight="1">
      <c r="B570" s="249" t="str">
        <f t="shared" si="7"/>
        <v>Unused</v>
      </c>
      <c r="C570" s="256" t="s">
        <v>843</v>
      </c>
      <c r="D570" s="258"/>
      <c r="E570" s="258"/>
      <c r="F570" s="258"/>
      <c r="G570" s="258"/>
      <c r="H570" s="259"/>
      <c r="I570" s="260"/>
      <c r="J570" s="255"/>
      <c r="K570" s="263"/>
    </row>
    <row r="571" ht="37.5" customHeight="1">
      <c r="B571" s="249" t="str">
        <f t="shared" si="7"/>
        <v>Unused</v>
      </c>
      <c r="C571" s="250" t="s">
        <v>844</v>
      </c>
      <c r="D571" s="252"/>
      <c r="E571" s="252"/>
      <c r="F571" s="252"/>
      <c r="G571" s="252"/>
      <c r="H571" s="253"/>
      <c r="I571" s="254"/>
      <c r="J571" s="255"/>
      <c r="K571" s="263"/>
    </row>
    <row r="572" ht="37.5" customHeight="1">
      <c r="B572" s="249" t="str">
        <f t="shared" si="7"/>
        <v>Unused</v>
      </c>
      <c r="C572" s="256" t="s">
        <v>845</v>
      </c>
      <c r="D572" s="258"/>
      <c r="E572" s="258"/>
      <c r="F572" s="258"/>
      <c r="G572" s="258"/>
      <c r="H572" s="259"/>
      <c r="I572" s="260"/>
      <c r="J572" s="255"/>
      <c r="K572" s="263"/>
    </row>
    <row r="573" ht="37.5" customHeight="1">
      <c r="B573" s="249" t="str">
        <f t="shared" si="7"/>
        <v>Unused</v>
      </c>
      <c r="C573" s="250" t="s">
        <v>846</v>
      </c>
      <c r="D573" s="252"/>
      <c r="E573" s="252"/>
      <c r="F573" s="252"/>
      <c r="G573" s="252"/>
      <c r="H573" s="253"/>
      <c r="I573" s="254"/>
      <c r="J573" s="255"/>
      <c r="K573" s="263"/>
    </row>
    <row r="574" ht="37.5" customHeight="1">
      <c r="B574" s="249" t="str">
        <f t="shared" si="7"/>
        <v>Unused</v>
      </c>
      <c r="C574" s="256" t="s">
        <v>847</v>
      </c>
      <c r="D574" s="258"/>
      <c r="E574" s="258"/>
      <c r="F574" s="258"/>
      <c r="G574" s="258"/>
      <c r="H574" s="259"/>
      <c r="I574" s="260"/>
      <c r="J574" s="255"/>
      <c r="K574" s="263"/>
    </row>
    <row r="575" ht="37.5" customHeight="1">
      <c r="B575" s="249" t="str">
        <f t="shared" si="7"/>
        <v>Unused</v>
      </c>
      <c r="C575" s="250" t="s">
        <v>849</v>
      </c>
      <c r="D575" s="252"/>
      <c r="E575" s="252"/>
      <c r="F575" s="252"/>
      <c r="G575" s="252"/>
      <c r="H575" s="253"/>
      <c r="I575" s="254"/>
      <c r="J575" s="255"/>
      <c r="K575" s="263"/>
    </row>
    <row r="576" ht="37.5" customHeight="1">
      <c r="B576" s="249" t="str">
        <f t="shared" si="7"/>
        <v>Unused</v>
      </c>
      <c r="C576" s="256" t="s">
        <v>850</v>
      </c>
      <c r="D576" s="258"/>
      <c r="E576" s="258"/>
      <c r="F576" s="258"/>
      <c r="G576" s="258"/>
      <c r="H576" s="259"/>
      <c r="I576" s="260"/>
      <c r="J576" s="255"/>
      <c r="K576" s="263"/>
    </row>
    <row r="577" ht="37.5" customHeight="1">
      <c r="B577" s="249" t="str">
        <f t="shared" si="7"/>
        <v>Unused</v>
      </c>
      <c r="C577" s="250" t="s">
        <v>852</v>
      </c>
      <c r="D577" s="252"/>
      <c r="E577" s="252"/>
      <c r="F577" s="252"/>
      <c r="G577" s="252"/>
      <c r="H577" s="253"/>
      <c r="I577" s="254"/>
      <c r="J577" s="255"/>
      <c r="K577" s="263"/>
    </row>
    <row r="578" ht="37.5" customHeight="1">
      <c r="B578" s="249" t="str">
        <f t="shared" si="7"/>
        <v>Unused</v>
      </c>
      <c r="C578" s="256" t="s">
        <v>853</v>
      </c>
      <c r="D578" s="258"/>
      <c r="E578" s="258"/>
      <c r="F578" s="258"/>
      <c r="G578" s="258"/>
      <c r="H578" s="259"/>
      <c r="I578" s="260"/>
      <c r="J578" s="255"/>
      <c r="K578" s="263"/>
    </row>
    <row r="579" ht="37.5" customHeight="1">
      <c r="B579" s="249" t="str">
        <f t="shared" si="7"/>
        <v>Unused</v>
      </c>
      <c r="C579" s="250" t="s">
        <v>854</v>
      </c>
      <c r="D579" s="252"/>
      <c r="E579" s="252"/>
      <c r="F579" s="252"/>
      <c r="G579" s="252"/>
      <c r="H579" s="253"/>
      <c r="I579" s="254"/>
      <c r="J579" s="255"/>
      <c r="K579" s="263"/>
    </row>
    <row r="580" ht="37.5" customHeight="1">
      <c r="B580" s="249" t="str">
        <f t="shared" si="7"/>
        <v>Unused</v>
      </c>
      <c r="C580" s="256" t="s">
        <v>855</v>
      </c>
      <c r="D580" s="258"/>
      <c r="E580" s="258"/>
      <c r="F580" s="258"/>
      <c r="G580" s="258"/>
      <c r="H580" s="259"/>
      <c r="I580" s="260"/>
      <c r="J580" s="255"/>
      <c r="K580" s="263"/>
    </row>
    <row r="581" ht="37.5" customHeight="1">
      <c r="B581" s="249" t="str">
        <f t="shared" si="7"/>
        <v>Unused</v>
      </c>
      <c r="C581" s="250" t="s">
        <v>856</v>
      </c>
      <c r="D581" s="252"/>
      <c r="E581" s="252"/>
      <c r="F581" s="252"/>
      <c r="G581" s="252"/>
      <c r="H581" s="253"/>
      <c r="I581" s="254"/>
      <c r="J581" s="255"/>
      <c r="K581" s="263"/>
    </row>
    <row r="582" ht="37.5" customHeight="1">
      <c r="B582" s="249" t="str">
        <f t="shared" si="7"/>
        <v>Unused</v>
      </c>
      <c r="C582" s="256" t="s">
        <v>857</v>
      </c>
      <c r="D582" s="258"/>
      <c r="E582" s="258"/>
      <c r="F582" s="258"/>
      <c r="G582" s="258"/>
      <c r="H582" s="259"/>
      <c r="I582" s="260"/>
      <c r="J582" s="255"/>
      <c r="K582" s="263"/>
    </row>
    <row r="583" ht="37.5" customHeight="1">
      <c r="B583" s="249" t="str">
        <f t="shared" si="7"/>
        <v>Unused</v>
      </c>
      <c r="C583" s="250" t="s">
        <v>858</v>
      </c>
      <c r="D583" s="252"/>
      <c r="E583" s="252"/>
      <c r="F583" s="252"/>
      <c r="G583" s="252"/>
      <c r="H583" s="253"/>
      <c r="I583" s="254"/>
      <c r="J583" s="255"/>
      <c r="K583" s="263"/>
    </row>
    <row r="584" ht="37.5" customHeight="1">
      <c r="B584" s="249" t="str">
        <f t="shared" si="7"/>
        <v>Unused</v>
      </c>
      <c r="C584" s="256" t="s">
        <v>859</v>
      </c>
      <c r="D584" s="258"/>
      <c r="E584" s="258"/>
      <c r="F584" s="258"/>
      <c r="G584" s="258"/>
      <c r="H584" s="259"/>
      <c r="I584" s="260"/>
      <c r="J584" s="255"/>
      <c r="K584" s="263"/>
    </row>
    <row r="585" ht="37.5" customHeight="1">
      <c r="B585" s="249" t="str">
        <f t="shared" si="7"/>
        <v>Unused</v>
      </c>
      <c r="C585" s="250" t="s">
        <v>860</v>
      </c>
      <c r="D585" s="252"/>
      <c r="E585" s="252"/>
      <c r="F585" s="252"/>
      <c r="G585" s="252"/>
      <c r="H585" s="253"/>
      <c r="I585" s="254"/>
      <c r="J585" s="255"/>
      <c r="K585" s="263"/>
    </row>
    <row r="586" ht="37.5" customHeight="1">
      <c r="B586" s="249" t="str">
        <f t="shared" si="7"/>
        <v>Unused</v>
      </c>
      <c r="C586" s="256" t="s">
        <v>861</v>
      </c>
      <c r="D586" s="258"/>
      <c r="E586" s="258"/>
      <c r="F586" s="258"/>
      <c r="G586" s="258"/>
      <c r="H586" s="259"/>
      <c r="I586" s="260"/>
      <c r="J586" s="255"/>
      <c r="K586" s="263"/>
    </row>
    <row r="587" ht="37.5" customHeight="1">
      <c r="B587" s="249" t="str">
        <f t="shared" si="7"/>
        <v>Unused</v>
      </c>
      <c r="C587" s="250" t="s">
        <v>862</v>
      </c>
      <c r="D587" s="252"/>
      <c r="E587" s="252"/>
      <c r="F587" s="252"/>
      <c r="G587" s="252"/>
      <c r="H587" s="253"/>
      <c r="I587" s="254"/>
      <c r="J587" s="255"/>
      <c r="K587" s="263"/>
    </row>
    <row r="588" ht="37.5" customHeight="1">
      <c r="B588" s="249" t="str">
        <f t="shared" si="7"/>
        <v>Unused</v>
      </c>
      <c r="C588" s="256" t="s">
        <v>863</v>
      </c>
      <c r="D588" s="258"/>
      <c r="E588" s="258"/>
      <c r="F588" s="258"/>
      <c r="G588" s="258"/>
      <c r="H588" s="259"/>
      <c r="I588" s="260"/>
      <c r="J588" s="255"/>
      <c r="K588" s="263"/>
    </row>
    <row r="589" ht="37.5" customHeight="1">
      <c r="B589" s="249" t="str">
        <f t="shared" si="7"/>
        <v>Unused</v>
      </c>
      <c r="C589" s="250" t="s">
        <v>864</v>
      </c>
      <c r="D589" s="252"/>
      <c r="E589" s="252"/>
      <c r="F589" s="252"/>
      <c r="G589" s="252"/>
      <c r="H589" s="253"/>
      <c r="I589" s="254"/>
      <c r="J589" s="255"/>
      <c r="K589" s="263"/>
    </row>
    <row r="590" ht="37.5" customHeight="1">
      <c r="B590" s="249" t="str">
        <f t="shared" si="7"/>
        <v>Unused</v>
      </c>
      <c r="C590" s="256" t="s">
        <v>865</v>
      </c>
      <c r="D590" s="258"/>
      <c r="E590" s="258"/>
      <c r="F590" s="258"/>
      <c r="G590" s="258"/>
      <c r="H590" s="259"/>
      <c r="I590" s="260"/>
      <c r="J590" s="255"/>
      <c r="K590" s="263"/>
    </row>
    <row r="591" ht="37.5" customHeight="1">
      <c r="B591" s="249" t="str">
        <f t="shared" si="7"/>
        <v>Unused</v>
      </c>
      <c r="C591" s="250" t="s">
        <v>866</v>
      </c>
      <c r="D591" s="252"/>
      <c r="E591" s="252"/>
      <c r="F591" s="252"/>
      <c r="G591" s="252"/>
      <c r="H591" s="253"/>
      <c r="I591" s="254"/>
      <c r="J591" s="255"/>
      <c r="K591" s="263"/>
    </row>
    <row r="592" ht="37.5" customHeight="1">
      <c r="B592" s="249" t="str">
        <f t="shared" si="7"/>
        <v>Unused</v>
      </c>
      <c r="C592" s="256" t="s">
        <v>867</v>
      </c>
      <c r="D592" s="258"/>
      <c r="E592" s="258"/>
      <c r="F592" s="258"/>
      <c r="G592" s="258"/>
      <c r="H592" s="259"/>
      <c r="I592" s="260"/>
      <c r="J592" s="255"/>
      <c r="K592" s="263"/>
    </row>
    <row r="593" ht="37.5" customHeight="1">
      <c r="B593" s="249" t="str">
        <f t="shared" si="7"/>
        <v>Unused</v>
      </c>
      <c r="C593" s="250" t="s">
        <v>868</v>
      </c>
      <c r="D593" s="252"/>
      <c r="E593" s="252"/>
      <c r="F593" s="252"/>
      <c r="G593" s="252"/>
      <c r="H593" s="253"/>
      <c r="I593" s="254"/>
      <c r="J593" s="255"/>
      <c r="K593" s="263"/>
    </row>
    <row r="594" ht="37.5" customHeight="1">
      <c r="B594" s="249" t="str">
        <f t="shared" si="7"/>
        <v>Unused</v>
      </c>
      <c r="C594" s="256" t="s">
        <v>869</v>
      </c>
      <c r="D594" s="258"/>
      <c r="E594" s="258"/>
      <c r="F594" s="258"/>
      <c r="G594" s="258"/>
      <c r="H594" s="259"/>
      <c r="I594" s="260"/>
      <c r="J594" s="255"/>
      <c r="K594" s="263"/>
    </row>
    <row r="595" ht="37.5" customHeight="1">
      <c r="B595" s="249" t="str">
        <f t="shared" si="7"/>
        <v>Unused</v>
      </c>
      <c r="C595" s="250" t="s">
        <v>870</v>
      </c>
      <c r="D595" s="252"/>
      <c r="E595" s="252"/>
      <c r="F595" s="252"/>
      <c r="G595" s="252"/>
      <c r="H595" s="253"/>
      <c r="I595" s="254"/>
      <c r="J595" s="255"/>
      <c r="K595" s="263"/>
    </row>
    <row r="596" ht="37.5" customHeight="1">
      <c r="B596" s="249" t="str">
        <f t="shared" si="7"/>
        <v>Unused</v>
      </c>
      <c r="C596" s="256" t="s">
        <v>871</v>
      </c>
      <c r="D596" s="258"/>
      <c r="E596" s="258"/>
      <c r="F596" s="258"/>
      <c r="G596" s="258"/>
      <c r="H596" s="259"/>
      <c r="I596" s="260"/>
      <c r="J596" s="255"/>
      <c r="K596" s="263"/>
    </row>
    <row r="597" ht="37.5" customHeight="1">
      <c r="B597" s="249" t="str">
        <f t="shared" si="7"/>
        <v>Unused</v>
      </c>
      <c r="C597" s="250" t="s">
        <v>872</v>
      </c>
      <c r="D597" s="252"/>
      <c r="E597" s="252"/>
      <c r="F597" s="252"/>
      <c r="G597" s="252"/>
      <c r="H597" s="253"/>
      <c r="I597" s="254"/>
      <c r="J597" s="255"/>
      <c r="K597" s="263"/>
    </row>
    <row r="598" ht="37.5" customHeight="1">
      <c r="B598" s="249" t="str">
        <f t="shared" si="7"/>
        <v>Unused</v>
      </c>
      <c r="C598" s="256" t="s">
        <v>873</v>
      </c>
      <c r="D598" s="258"/>
      <c r="E598" s="258"/>
      <c r="F598" s="258"/>
      <c r="G598" s="258"/>
      <c r="H598" s="259"/>
      <c r="I598" s="260"/>
      <c r="J598" s="255"/>
      <c r="K598" s="263"/>
    </row>
    <row r="599" ht="37.5" customHeight="1">
      <c r="B599" s="249" t="str">
        <f t="shared" si="7"/>
        <v>Unused</v>
      </c>
      <c r="C599" s="250" t="s">
        <v>874</v>
      </c>
      <c r="D599" s="252"/>
      <c r="E599" s="252"/>
      <c r="F599" s="252"/>
      <c r="G599" s="252"/>
      <c r="H599" s="253"/>
      <c r="I599" s="254"/>
      <c r="J599" s="255"/>
      <c r="K599" s="263"/>
    </row>
    <row r="600" ht="37.5" customHeight="1">
      <c r="B600" s="249" t="str">
        <f t="shared" si="7"/>
        <v>Unused</v>
      </c>
      <c r="C600" s="256" t="s">
        <v>875</v>
      </c>
      <c r="D600" s="258"/>
      <c r="E600" s="258"/>
      <c r="F600" s="258"/>
      <c r="G600" s="258"/>
      <c r="H600" s="259"/>
      <c r="I600" s="260"/>
      <c r="J600" s="255"/>
      <c r="K600" s="263"/>
    </row>
    <row r="601" ht="37.5" customHeight="1">
      <c r="B601" s="249" t="str">
        <f t="shared" si="7"/>
        <v>Unused</v>
      </c>
      <c r="C601" s="250" t="s">
        <v>876</v>
      </c>
      <c r="D601" s="252"/>
      <c r="E601" s="252"/>
      <c r="F601" s="252"/>
      <c r="G601" s="252"/>
      <c r="H601" s="253"/>
      <c r="I601" s="254"/>
      <c r="J601" s="255"/>
      <c r="K601" s="263"/>
    </row>
    <row r="602" ht="37.5" customHeight="1">
      <c r="B602" s="249" t="str">
        <f t="shared" si="7"/>
        <v>Unused</v>
      </c>
      <c r="C602" s="256" t="s">
        <v>877</v>
      </c>
      <c r="D602" s="258"/>
      <c r="E602" s="258"/>
      <c r="F602" s="258"/>
      <c r="G602" s="258"/>
      <c r="H602" s="259"/>
      <c r="I602" s="260"/>
      <c r="J602" s="255"/>
      <c r="K602" s="263"/>
    </row>
    <row r="603" ht="37.5" customHeight="1">
      <c r="B603" s="249" t="str">
        <f t="shared" si="7"/>
        <v>Unused</v>
      </c>
      <c r="C603" s="250" t="s">
        <v>878</v>
      </c>
      <c r="D603" s="252"/>
      <c r="E603" s="252"/>
      <c r="F603" s="252"/>
      <c r="G603" s="252"/>
      <c r="H603" s="253"/>
      <c r="I603" s="254"/>
      <c r="J603" s="255"/>
      <c r="K603" s="263"/>
    </row>
    <row r="604" ht="37.5" customHeight="1">
      <c r="B604" s="249" t="str">
        <f t="shared" si="7"/>
        <v>Unused</v>
      </c>
      <c r="C604" s="256" t="s">
        <v>879</v>
      </c>
      <c r="D604" s="258"/>
      <c r="E604" s="258"/>
      <c r="F604" s="258"/>
      <c r="G604" s="258"/>
      <c r="H604" s="259"/>
      <c r="I604" s="260"/>
      <c r="J604" s="255"/>
      <c r="K604" s="263"/>
    </row>
    <row r="605" ht="37.5" customHeight="1">
      <c r="B605" s="249" t="str">
        <f t="shared" si="7"/>
        <v>Unused</v>
      </c>
      <c r="C605" s="250" t="s">
        <v>880</v>
      </c>
      <c r="D605" s="252"/>
      <c r="E605" s="252"/>
      <c r="F605" s="252"/>
      <c r="G605" s="252"/>
      <c r="H605" s="253"/>
      <c r="I605" s="254"/>
      <c r="J605" s="255"/>
      <c r="K605" s="263"/>
    </row>
    <row r="606" ht="37.5" customHeight="1">
      <c r="B606" s="249" t="str">
        <f t="shared" si="7"/>
        <v>Unused</v>
      </c>
      <c r="C606" s="256" t="s">
        <v>881</v>
      </c>
      <c r="D606" s="258"/>
      <c r="E606" s="258"/>
      <c r="F606" s="258"/>
      <c r="G606" s="258"/>
      <c r="H606" s="259"/>
      <c r="I606" s="260"/>
      <c r="J606" s="255"/>
      <c r="K606" s="263"/>
    </row>
    <row r="607" ht="37.5" customHeight="1">
      <c r="B607" s="249" t="str">
        <f t="shared" si="7"/>
        <v>Unused</v>
      </c>
      <c r="C607" s="250" t="s">
        <v>882</v>
      </c>
      <c r="D607" s="252"/>
      <c r="E607" s="252"/>
      <c r="F607" s="252"/>
      <c r="G607" s="252"/>
      <c r="H607" s="253"/>
      <c r="I607" s="254"/>
      <c r="J607" s="255"/>
      <c r="K607" s="263"/>
    </row>
    <row r="608" ht="37.5" customHeight="1">
      <c r="B608" s="249" t="str">
        <f t="shared" si="7"/>
        <v>Unused</v>
      </c>
      <c r="C608" s="256" t="s">
        <v>883</v>
      </c>
      <c r="D608" s="258"/>
      <c r="E608" s="258"/>
      <c r="F608" s="258"/>
      <c r="G608" s="258"/>
      <c r="H608" s="259"/>
      <c r="I608" s="260"/>
      <c r="J608" s="255"/>
      <c r="K608" s="263"/>
    </row>
    <row r="609" ht="37.5" customHeight="1">
      <c r="B609" s="249" t="str">
        <f t="shared" si="7"/>
        <v>Unused</v>
      </c>
      <c r="C609" s="250" t="s">
        <v>884</v>
      </c>
      <c r="D609" s="252"/>
      <c r="E609" s="252"/>
      <c r="F609" s="252"/>
      <c r="G609" s="252"/>
      <c r="H609" s="253"/>
      <c r="I609" s="254"/>
      <c r="J609" s="255"/>
      <c r="K609" s="263"/>
    </row>
    <row r="610" ht="37.5" customHeight="1">
      <c r="B610" s="249" t="str">
        <f t="shared" si="7"/>
        <v>Unused</v>
      </c>
      <c r="C610" s="256" t="s">
        <v>885</v>
      </c>
      <c r="D610" s="258"/>
      <c r="E610" s="258"/>
      <c r="F610" s="258"/>
      <c r="G610" s="258"/>
      <c r="H610" s="259"/>
      <c r="I610" s="260"/>
      <c r="J610" s="255"/>
      <c r="K610" s="263"/>
    </row>
    <row r="611" ht="37.5" customHeight="1">
      <c r="B611" s="249" t="str">
        <f t="shared" si="7"/>
        <v>Unused</v>
      </c>
      <c r="C611" s="250" t="s">
        <v>886</v>
      </c>
      <c r="D611" s="252"/>
      <c r="E611" s="252"/>
      <c r="F611" s="252"/>
      <c r="G611" s="252"/>
      <c r="H611" s="253"/>
      <c r="I611" s="254"/>
      <c r="J611" s="255"/>
      <c r="K611" s="263"/>
    </row>
    <row r="612" ht="37.5" customHeight="1">
      <c r="B612" s="249" t="str">
        <f t="shared" si="7"/>
        <v>Unused</v>
      </c>
      <c r="C612" s="256" t="s">
        <v>887</v>
      </c>
      <c r="D612" s="258"/>
      <c r="E612" s="258"/>
      <c r="F612" s="258"/>
      <c r="G612" s="258"/>
      <c r="H612" s="259"/>
      <c r="I612" s="260"/>
      <c r="J612" s="255"/>
      <c r="K612" s="263"/>
    </row>
    <row r="613" ht="37.5" customHeight="1">
      <c r="B613" s="249" t="str">
        <f t="shared" si="7"/>
        <v>Unused</v>
      </c>
      <c r="C613" s="250" t="s">
        <v>888</v>
      </c>
      <c r="D613" s="252"/>
      <c r="E613" s="252"/>
      <c r="F613" s="252"/>
      <c r="G613" s="252"/>
      <c r="H613" s="253"/>
      <c r="I613" s="254"/>
      <c r="J613" s="255"/>
      <c r="K613" s="263"/>
    </row>
    <row r="614" ht="37.5" customHeight="1">
      <c r="B614" s="249" t="str">
        <f t="shared" si="7"/>
        <v>Unused</v>
      </c>
      <c r="C614" s="256" t="s">
        <v>889</v>
      </c>
      <c r="D614" s="258"/>
      <c r="E614" s="258"/>
      <c r="F614" s="258"/>
      <c r="G614" s="258"/>
      <c r="H614" s="259"/>
      <c r="I614" s="260"/>
      <c r="J614" s="255"/>
      <c r="K614" s="263"/>
    </row>
    <row r="615" ht="37.5" customHeight="1">
      <c r="B615" s="249" t="str">
        <f t="shared" si="7"/>
        <v>Unused</v>
      </c>
      <c r="C615" s="250" t="s">
        <v>890</v>
      </c>
      <c r="D615" s="252"/>
      <c r="E615" s="252"/>
      <c r="F615" s="252"/>
      <c r="G615" s="252"/>
      <c r="H615" s="253"/>
      <c r="I615" s="254"/>
      <c r="J615" s="255"/>
      <c r="K615" s="263"/>
    </row>
    <row r="616" ht="37.5" customHeight="1">
      <c r="B616" s="249" t="str">
        <f t="shared" si="7"/>
        <v>Unused</v>
      </c>
      <c r="C616" s="256" t="s">
        <v>891</v>
      </c>
      <c r="D616" s="258"/>
      <c r="E616" s="258"/>
      <c r="F616" s="258"/>
      <c r="G616" s="258"/>
      <c r="H616" s="259"/>
      <c r="I616" s="260"/>
      <c r="J616" s="255"/>
      <c r="K616" s="263"/>
    </row>
    <row r="617" ht="37.5" customHeight="1">
      <c r="B617" s="249" t="str">
        <f t="shared" si="7"/>
        <v>Unused</v>
      </c>
      <c r="C617" s="250" t="s">
        <v>892</v>
      </c>
      <c r="D617" s="252"/>
      <c r="E617" s="252"/>
      <c r="F617" s="252"/>
      <c r="G617" s="252"/>
      <c r="H617" s="253"/>
      <c r="I617" s="254"/>
      <c r="J617" s="255"/>
      <c r="K617" s="263"/>
    </row>
    <row r="618" ht="37.5" customHeight="1">
      <c r="B618" s="249" t="str">
        <f t="shared" si="7"/>
        <v>Unused</v>
      </c>
      <c r="C618" s="256" t="s">
        <v>893</v>
      </c>
      <c r="D618" s="258"/>
      <c r="E618" s="258"/>
      <c r="F618" s="258"/>
      <c r="G618" s="258"/>
      <c r="H618" s="259"/>
      <c r="I618" s="260"/>
      <c r="J618" s="255"/>
      <c r="K618" s="263"/>
    </row>
    <row r="619" ht="37.5" customHeight="1">
      <c r="B619" s="249" t="str">
        <f t="shared" si="7"/>
        <v>Unused</v>
      </c>
      <c r="C619" s="250" t="s">
        <v>894</v>
      </c>
      <c r="D619" s="252"/>
      <c r="E619" s="252"/>
      <c r="F619" s="252"/>
      <c r="G619" s="252"/>
      <c r="H619" s="253"/>
      <c r="I619" s="254"/>
      <c r="J619" s="255"/>
      <c r="K619" s="263"/>
    </row>
    <row r="620" ht="37.5" customHeight="1">
      <c r="B620" s="249" t="str">
        <f t="shared" si="7"/>
        <v>Unused</v>
      </c>
      <c r="C620" s="256" t="s">
        <v>895</v>
      </c>
      <c r="D620" s="258"/>
      <c r="E620" s="258"/>
      <c r="F620" s="258"/>
      <c r="G620" s="258"/>
      <c r="H620" s="259"/>
      <c r="I620" s="260"/>
      <c r="J620" s="255"/>
      <c r="K620" s="263"/>
    </row>
    <row r="621" ht="37.5" customHeight="1">
      <c r="B621" s="249" t="str">
        <f t="shared" si="7"/>
        <v>Unused</v>
      </c>
      <c r="C621" s="250" t="s">
        <v>896</v>
      </c>
      <c r="D621" s="252"/>
      <c r="E621" s="252"/>
      <c r="F621" s="252"/>
      <c r="G621" s="252"/>
      <c r="H621" s="253"/>
      <c r="I621" s="254"/>
      <c r="J621" s="255"/>
      <c r="K621" s="263"/>
    </row>
    <row r="622" ht="37.5" customHeight="1">
      <c r="B622" s="249" t="str">
        <f t="shared" si="7"/>
        <v>Unused</v>
      </c>
      <c r="C622" s="256" t="s">
        <v>897</v>
      </c>
      <c r="D622" s="258"/>
      <c r="E622" s="258"/>
      <c r="F622" s="258"/>
      <c r="G622" s="258"/>
      <c r="H622" s="259"/>
      <c r="I622" s="260"/>
      <c r="J622" s="255"/>
      <c r="K622" s="263"/>
    </row>
    <row r="623" ht="37.5" customHeight="1">
      <c r="B623" s="249" t="str">
        <f t="shared" si="7"/>
        <v>Unused</v>
      </c>
      <c r="C623" s="250" t="s">
        <v>898</v>
      </c>
      <c r="D623" s="252"/>
      <c r="E623" s="252"/>
      <c r="F623" s="252"/>
      <c r="G623" s="252"/>
      <c r="H623" s="253"/>
      <c r="I623" s="254"/>
      <c r="J623" s="255"/>
      <c r="K623" s="263"/>
    </row>
    <row r="624" ht="37.5" customHeight="1">
      <c r="B624" s="249" t="str">
        <f t="shared" si="7"/>
        <v>Unused</v>
      </c>
      <c r="C624" s="256" t="s">
        <v>899</v>
      </c>
      <c r="D624" s="258"/>
      <c r="E624" s="258"/>
      <c r="F624" s="258"/>
      <c r="G624" s="258"/>
      <c r="H624" s="259"/>
      <c r="I624" s="260"/>
      <c r="J624" s="255"/>
      <c r="K624" s="263"/>
    </row>
    <row r="625" ht="37.5" customHeight="1">
      <c r="B625" s="249" t="str">
        <f t="shared" si="7"/>
        <v>Unused</v>
      </c>
      <c r="C625" s="250" t="s">
        <v>900</v>
      </c>
      <c r="D625" s="252"/>
      <c r="E625" s="252"/>
      <c r="F625" s="252"/>
      <c r="G625" s="252"/>
      <c r="H625" s="253"/>
      <c r="I625" s="254"/>
      <c r="J625" s="255"/>
      <c r="K625" s="263"/>
    </row>
    <row r="626" ht="37.5" customHeight="1">
      <c r="B626" s="249" t="str">
        <f t="shared" si="7"/>
        <v>Unused</v>
      </c>
      <c r="C626" s="256" t="s">
        <v>901</v>
      </c>
      <c r="D626" s="258"/>
      <c r="E626" s="258"/>
      <c r="F626" s="258"/>
      <c r="G626" s="258"/>
      <c r="H626" s="259"/>
      <c r="I626" s="260"/>
      <c r="J626" s="255"/>
      <c r="K626" s="263"/>
    </row>
    <row r="627" ht="37.5" customHeight="1">
      <c r="B627" s="249" t="str">
        <f t="shared" si="7"/>
        <v>Unused</v>
      </c>
      <c r="C627" s="250" t="s">
        <v>902</v>
      </c>
      <c r="D627" s="252"/>
      <c r="E627" s="252"/>
      <c r="F627" s="252"/>
      <c r="G627" s="252"/>
      <c r="H627" s="253"/>
      <c r="I627" s="254"/>
      <c r="J627" s="255"/>
      <c r="K627" s="263"/>
    </row>
    <row r="628" ht="37.5" customHeight="1">
      <c r="B628" s="249" t="str">
        <f t="shared" si="7"/>
        <v>Unused</v>
      </c>
      <c r="C628" s="256" t="s">
        <v>903</v>
      </c>
      <c r="D628" s="258"/>
      <c r="E628" s="258"/>
      <c r="F628" s="258"/>
      <c r="G628" s="258"/>
      <c r="H628" s="259"/>
      <c r="I628" s="260"/>
      <c r="J628" s="255"/>
      <c r="K628" s="263"/>
    </row>
    <row r="629" ht="37.5" customHeight="1">
      <c r="B629" s="249" t="str">
        <f t="shared" si="7"/>
        <v>Unused</v>
      </c>
      <c r="C629" s="250" t="s">
        <v>904</v>
      </c>
      <c r="D629" s="252"/>
      <c r="E629" s="252"/>
      <c r="F629" s="252"/>
      <c r="G629" s="252"/>
      <c r="H629" s="253"/>
      <c r="I629" s="254"/>
      <c r="J629" s="255"/>
      <c r="K629" s="263"/>
    </row>
    <row r="630" ht="37.5" customHeight="1">
      <c r="B630" s="249" t="str">
        <f t="shared" si="7"/>
        <v>Unused</v>
      </c>
      <c r="C630" s="256" t="s">
        <v>905</v>
      </c>
      <c r="D630" s="258"/>
      <c r="E630" s="258"/>
      <c r="F630" s="258"/>
      <c r="G630" s="258"/>
      <c r="H630" s="259"/>
      <c r="I630" s="260"/>
      <c r="J630" s="255"/>
      <c r="K630" s="263"/>
    </row>
    <row r="631" ht="37.5" customHeight="1">
      <c r="B631" s="249" t="str">
        <f t="shared" si="7"/>
        <v>Unused</v>
      </c>
      <c r="C631" s="250" t="s">
        <v>906</v>
      </c>
      <c r="D631" s="252"/>
      <c r="E631" s="252"/>
      <c r="F631" s="252"/>
      <c r="G631" s="252"/>
      <c r="H631" s="253"/>
      <c r="I631" s="254"/>
      <c r="J631" s="255"/>
      <c r="K631" s="263"/>
    </row>
    <row r="632" ht="37.5" customHeight="1">
      <c r="B632" s="249" t="str">
        <f t="shared" si="7"/>
        <v>Unused</v>
      </c>
      <c r="C632" s="256" t="s">
        <v>907</v>
      </c>
      <c r="D632" s="258"/>
      <c r="E632" s="258"/>
      <c r="F632" s="258"/>
      <c r="G632" s="258"/>
      <c r="H632" s="259"/>
      <c r="I632" s="260"/>
      <c r="J632" s="255"/>
      <c r="K632" s="263"/>
    </row>
    <row r="633" ht="37.5" customHeight="1">
      <c r="B633" s="249" t="str">
        <f t="shared" si="7"/>
        <v>Unused</v>
      </c>
      <c r="C633" s="250" t="s">
        <v>908</v>
      </c>
      <c r="D633" s="252"/>
      <c r="E633" s="252"/>
      <c r="F633" s="252"/>
      <c r="G633" s="252"/>
      <c r="H633" s="253"/>
      <c r="I633" s="254"/>
      <c r="J633" s="255"/>
      <c r="K633" s="263"/>
    </row>
    <row r="634" ht="37.5" customHeight="1">
      <c r="B634" s="249" t="str">
        <f t="shared" si="7"/>
        <v>Unused</v>
      </c>
      <c r="C634" s="256" t="s">
        <v>909</v>
      </c>
      <c r="D634" s="258"/>
      <c r="E634" s="258"/>
      <c r="F634" s="258"/>
      <c r="G634" s="258"/>
      <c r="H634" s="259"/>
      <c r="I634" s="260"/>
      <c r="J634" s="255"/>
      <c r="K634" s="263"/>
    </row>
    <row r="635" ht="37.5" customHeight="1">
      <c r="B635" s="249" t="str">
        <f t="shared" si="7"/>
        <v>Unused</v>
      </c>
      <c r="C635" s="250" t="s">
        <v>910</v>
      </c>
      <c r="D635" s="252"/>
      <c r="E635" s="252"/>
      <c r="F635" s="252"/>
      <c r="G635" s="252"/>
      <c r="H635" s="253"/>
      <c r="I635" s="254"/>
      <c r="J635" s="255"/>
      <c r="K635" s="263"/>
    </row>
    <row r="636" ht="37.5" customHeight="1">
      <c r="B636" s="249" t="str">
        <f t="shared" si="7"/>
        <v>Unused</v>
      </c>
      <c r="C636" s="256" t="s">
        <v>912</v>
      </c>
      <c r="D636" s="258"/>
      <c r="E636" s="258"/>
      <c r="F636" s="258"/>
      <c r="G636" s="258"/>
      <c r="H636" s="259"/>
      <c r="I636" s="260"/>
      <c r="J636" s="255"/>
      <c r="K636" s="263"/>
    </row>
    <row r="637" ht="37.5" customHeight="1">
      <c r="B637" s="249" t="str">
        <f t="shared" si="7"/>
        <v>Unused</v>
      </c>
      <c r="C637" s="250" t="s">
        <v>914</v>
      </c>
      <c r="D637" s="252"/>
      <c r="E637" s="252"/>
      <c r="F637" s="252"/>
      <c r="G637" s="252"/>
      <c r="H637" s="253"/>
      <c r="I637" s="254"/>
      <c r="J637" s="255"/>
      <c r="K637" s="263"/>
    </row>
    <row r="638" ht="37.5" customHeight="1">
      <c r="B638" s="249" t="str">
        <f t="shared" si="7"/>
        <v>Unused</v>
      </c>
      <c r="C638" s="256" t="s">
        <v>916</v>
      </c>
      <c r="D638" s="258"/>
      <c r="E638" s="258"/>
      <c r="F638" s="258"/>
      <c r="G638" s="258"/>
      <c r="H638" s="259"/>
      <c r="I638" s="260"/>
      <c r="J638" s="255"/>
      <c r="K638" s="263"/>
    </row>
    <row r="639" ht="37.5" customHeight="1">
      <c r="B639" s="249" t="str">
        <f t="shared" si="7"/>
        <v>Unused</v>
      </c>
      <c r="C639" s="250" t="s">
        <v>917</v>
      </c>
      <c r="D639" s="252"/>
      <c r="E639" s="252"/>
      <c r="F639" s="252"/>
      <c r="G639" s="252"/>
      <c r="H639" s="253"/>
      <c r="I639" s="254"/>
      <c r="J639" s="255"/>
      <c r="K639" s="263"/>
    </row>
    <row r="640" ht="37.5" customHeight="1">
      <c r="B640" s="249" t="str">
        <f t="shared" si="7"/>
        <v>Unused</v>
      </c>
      <c r="C640" s="256" t="s">
        <v>918</v>
      </c>
      <c r="D640" s="258"/>
      <c r="E640" s="258"/>
      <c r="F640" s="258"/>
      <c r="G640" s="258"/>
      <c r="H640" s="259"/>
      <c r="I640" s="260"/>
      <c r="J640" s="255"/>
      <c r="K640" s="263"/>
    </row>
    <row r="641" ht="37.5" customHeight="1">
      <c r="B641" s="249" t="str">
        <f t="shared" si="7"/>
        <v>Unused</v>
      </c>
      <c r="C641" s="250" t="s">
        <v>919</v>
      </c>
      <c r="D641" s="252"/>
      <c r="E641" s="252"/>
      <c r="F641" s="252"/>
      <c r="G641" s="252"/>
      <c r="H641" s="253"/>
      <c r="I641" s="254"/>
      <c r="J641" s="255"/>
      <c r="K641" s="263"/>
    </row>
    <row r="642" ht="37.5" customHeight="1">
      <c r="B642" s="249" t="str">
        <f t="shared" si="7"/>
        <v>Unused</v>
      </c>
      <c r="C642" s="256" t="s">
        <v>920</v>
      </c>
      <c r="D642" s="258"/>
      <c r="E642" s="258"/>
      <c r="F642" s="258"/>
      <c r="G642" s="258"/>
      <c r="H642" s="259"/>
      <c r="I642" s="260"/>
      <c r="J642" s="255"/>
      <c r="K642" s="263"/>
    </row>
    <row r="643" ht="37.5" customHeight="1">
      <c r="B643" s="249" t="str">
        <f t="shared" si="7"/>
        <v>Unused</v>
      </c>
      <c r="C643" s="250" t="s">
        <v>921</v>
      </c>
      <c r="D643" s="252"/>
      <c r="E643" s="252"/>
      <c r="F643" s="252"/>
      <c r="G643" s="252"/>
      <c r="H643" s="253"/>
      <c r="I643" s="254"/>
      <c r="J643" s="255"/>
      <c r="K643" s="263"/>
    </row>
    <row r="644" ht="37.5" customHeight="1">
      <c r="B644" s="249" t="str">
        <f t="shared" si="7"/>
        <v>Unused</v>
      </c>
      <c r="C644" s="256" t="s">
        <v>922</v>
      </c>
      <c r="D644" s="258"/>
      <c r="E644" s="258"/>
      <c r="F644" s="258"/>
      <c r="G644" s="258"/>
      <c r="H644" s="259"/>
      <c r="I644" s="260"/>
      <c r="J644" s="255"/>
      <c r="K644" s="263"/>
    </row>
    <row r="645" ht="37.5" customHeight="1">
      <c r="B645" s="249" t="str">
        <f t="shared" si="7"/>
        <v>Unused</v>
      </c>
      <c r="C645" s="250" t="s">
        <v>923</v>
      </c>
      <c r="D645" s="252"/>
      <c r="E645" s="252"/>
      <c r="F645" s="252"/>
      <c r="G645" s="252"/>
      <c r="H645" s="253"/>
      <c r="I645" s="254"/>
      <c r="J645" s="255"/>
      <c r="K645" s="263"/>
    </row>
    <row r="646" ht="37.5" customHeight="1">
      <c r="B646" s="249" t="str">
        <f t="shared" si="7"/>
        <v>Unused</v>
      </c>
      <c r="C646" s="256" t="s">
        <v>924</v>
      </c>
      <c r="D646" s="258"/>
      <c r="E646" s="258"/>
      <c r="F646" s="258"/>
      <c r="G646" s="258"/>
      <c r="H646" s="259"/>
      <c r="I646" s="260"/>
      <c r="J646" s="255"/>
      <c r="K646" s="263"/>
    </row>
    <row r="647" ht="37.5" customHeight="1">
      <c r="B647" s="249" t="str">
        <f t="shared" si="7"/>
        <v>Unused</v>
      </c>
      <c r="C647" s="250" t="s">
        <v>925</v>
      </c>
      <c r="D647" s="252"/>
      <c r="E647" s="252"/>
      <c r="F647" s="252"/>
      <c r="G647" s="252"/>
      <c r="H647" s="253"/>
      <c r="I647" s="254"/>
      <c r="J647" s="255"/>
      <c r="K647" s="263"/>
    </row>
    <row r="648" ht="37.5" customHeight="1">
      <c r="B648" s="249" t="str">
        <f t="shared" si="7"/>
        <v>Unused</v>
      </c>
      <c r="C648" s="256" t="s">
        <v>926</v>
      </c>
      <c r="D648" s="258"/>
      <c r="E648" s="258"/>
      <c r="F648" s="258"/>
      <c r="G648" s="258"/>
      <c r="H648" s="259"/>
      <c r="I648" s="260"/>
      <c r="J648" s="255"/>
      <c r="K648" s="263"/>
    </row>
    <row r="649" ht="37.5" customHeight="1">
      <c r="B649" s="249" t="str">
        <f t="shared" si="7"/>
        <v>Unused</v>
      </c>
      <c r="C649" s="250" t="s">
        <v>927</v>
      </c>
      <c r="D649" s="252"/>
      <c r="E649" s="252"/>
      <c r="F649" s="252"/>
      <c r="G649" s="252"/>
      <c r="H649" s="253"/>
      <c r="I649" s="254"/>
      <c r="J649" s="255"/>
      <c r="K649" s="263"/>
    </row>
    <row r="650" ht="37.5" customHeight="1">
      <c r="B650" s="249" t="str">
        <f t="shared" si="7"/>
        <v>Unused</v>
      </c>
      <c r="C650" s="256" t="s">
        <v>928</v>
      </c>
      <c r="D650" s="258"/>
      <c r="E650" s="258"/>
      <c r="F650" s="258"/>
      <c r="G650" s="258"/>
      <c r="H650" s="259"/>
      <c r="I650" s="260"/>
      <c r="J650" s="255"/>
      <c r="K650" s="263"/>
    </row>
    <row r="651" ht="37.5" customHeight="1">
      <c r="B651" s="249" t="str">
        <f t="shared" si="7"/>
        <v>Unused</v>
      </c>
      <c r="C651" s="250" t="s">
        <v>929</v>
      </c>
      <c r="D651" s="252"/>
      <c r="E651" s="252"/>
      <c r="F651" s="252"/>
      <c r="G651" s="252"/>
      <c r="H651" s="253"/>
      <c r="I651" s="254"/>
      <c r="J651" s="255"/>
      <c r="K651" s="263"/>
    </row>
    <row r="652" ht="37.5" customHeight="1">
      <c r="B652" s="249" t="str">
        <f t="shared" si="7"/>
        <v>Unused</v>
      </c>
      <c r="C652" s="256" t="s">
        <v>930</v>
      </c>
      <c r="D652" s="258"/>
      <c r="E652" s="258"/>
      <c r="F652" s="258"/>
      <c r="G652" s="258"/>
      <c r="H652" s="259"/>
      <c r="I652" s="260"/>
      <c r="J652" s="255"/>
      <c r="K652" s="263"/>
    </row>
    <row r="653" ht="37.5" customHeight="1">
      <c r="B653" s="249" t="str">
        <f t="shared" si="7"/>
        <v>Unused</v>
      </c>
      <c r="C653" s="250" t="s">
        <v>932</v>
      </c>
      <c r="D653" s="252"/>
      <c r="E653" s="252"/>
      <c r="F653" s="252"/>
      <c r="G653" s="252"/>
      <c r="H653" s="253"/>
      <c r="I653" s="254"/>
      <c r="J653" s="255"/>
      <c r="K653" s="263"/>
    </row>
    <row r="654" ht="37.5" customHeight="1">
      <c r="B654" s="249" t="str">
        <f t="shared" si="7"/>
        <v>Unused</v>
      </c>
      <c r="C654" s="256" t="s">
        <v>933</v>
      </c>
      <c r="D654" s="258"/>
      <c r="E654" s="258"/>
      <c r="F654" s="258"/>
      <c r="G654" s="258"/>
      <c r="H654" s="259"/>
      <c r="I654" s="260"/>
      <c r="J654" s="255"/>
      <c r="K654" s="263"/>
    </row>
    <row r="655" ht="37.5" customHeight="1">
      <c r="B655" s="249" t="str">
        <f t="shared" si="7"/>
        <v>Unused</v>
      </c>
      <c r="C655" s="250" t="s">
        <v>934</v>
      </c>
      <c r="D655" s="252"/>
      <c r="E655" s="252"/>
      <c r="F655" s="252"/>
      <c r="G655" s="252"/>
      <c r="H655" s="253"/>
      <c r="I655" s="254"/>
      <c r="J655" s="255"/>
      <c r="K655" s="263"/>
    </row>
    <row r="656" ht="37.5" customHeight="1">
      <c r="B656" s="249" t="str">
        <f t="shared" si="7"/>
        <v>Unused</v>
      </c>
      <c r="C656" s="256" t="s">
        <v>935</v>
      </c>
      <c r="D656" s="258"/>
      <c r="E656" s="258"/>
      <c r="F656" s="258"/>
      <c r="G656" s="258"/>
      <c r="H656" s="259"/>
      <c r="I656" s="260"/>
      <c r="J656" s="255"/>
      <c r="K656" s="263"/>
    </row>
    <row r="657" ht="37.5" customHeight="1">
      <c r="B657" s="249" t="str">
        <f t="shared" si="7"/>
        <v>Unused</v>
      </c>
      <c r="C657" s="250" t="s">
        <v>936</v>
      </c>
      <c r="D657" s="252"/>
      <c r="E657" s="252"/>
      <c r="F657" s="252"/>
      <c r="G657" s="252"/>
      <c r="H657" s="253"/>
      <c r="I657" s="254"/>
      <c r="J657" s="255"/>
      <c r="K657" s="263"/>
    </row>
    <row r="658" ht="37.5" customHeight="1">
      <c r="B658" s="249" t="str">
        <f t="shared" si="7"/>
        <v>Unused</v>
      </c>
      <c r="C658" s="256" t="s">
        <v>937</v>
      </c>
      <c r="D658" s="258"/>
      <c r="E658" s="258"/>
      <c r="F658" s="258"/>
      <c r="G658" s="258"/>
      <c r="H658" s="259"/>
      <c r="I658" s="260"/>
      <c r="J658" s="255"/>
      <c r="K658" s="263"/>
    </row>
    <row r="659" ht="37.5" customHeight="1">
      <c r="B659" s="249" t="str">
        <f t="shared" si="7"/>
        <v>Unused</v>
      </c>
      <c r="C659" s="250" t="s">
        <v>938</v>
      </c>
      <c r="D659" s="252"/>
      <c r="E659" s="252"/>
      <c r="F659" s="252"/>
      <c r="G659" s="252"/>
      <c r="H659" s="253"/>
      <c r="I659" s="254"/>
      <c r="J659" s="255"/>
      <c r="K659" s="263"/>
    </row>
    <row r="660" ht="37.5" customHeight="1">
      <c r="B660" s="249" t="str">
        <f t="shared" si="7"/>
        <v>Unused</v>
      </c>
      <c r="C660" s="256" t="s">
        <v>939</v>
      </c>
      <c r="D660" s="258"/>
      <c r="E660" s="258"/>
      <c r="F660" s="258"/>
      <c r="G660" s="258"/>
      <c r="H660" s="259"/>
      <c r="I660" s="260"/>
      <c r="J660" s="255"/>
      <c r="K660" s="263"/>
    </row>
    <row r="661" ht="37.5" customHeight="1">
      <c r="B661" s="249" t="str">
        <f t="shared" si="7"/>
        <v>Unused</v>
      </c>
      <c r="C661" s="250" t="s">
        <v>940</v>
      </c>
      <c r="D661" s="252"/>
      <c r="E661" s="252"/>
      <c r="F661" s="252"/>
      <c r="G661" s="252"/>
      <c r="H661" s="253"/>
      <c r="I661" s="254"/>
      <c r="J661" s="255"/>
      <c r="K661" s="263"/>
    </row>
    <row r="662" ht="37.5" customHeight="1">
      <c r="B662" s="249" t="str">
        <f t="shared" si="7"/>
        <v>Unused</v>
      </c>
      <c r="C662" s="256" t="s">
        <v>941</v>
      </c>
      <c r="D662" s="258"/>
      <c r="E662" s="258"/>
      <c r="F662" s="258"/>
      <c r="G662" s="258"/>
      <c r="H662" s="259"/>
      <c r="I662" s="260"/>
      <c r="J662" s="255"/>
      <c r="K662" s="263"/>
    </row>
    <row r="663" ht="37.5" customHeight="1">
      <c r="B663" s="249" t="str">
        <f t="shared" si="7"/>
        <v>Unused</v>
      </c>
      <c r="C663" s="250" t="s">
        <v>942</v>
      </c>
      <c r="D663" s="252"/>
      <c r="E663" s="252"/>
      <c r="F663" s="252"/>
      <c r="G663" s="252"/>
      <c r="H663" s="253"/>
      <c r="I663" s="254"/>
      <c r="J663" s="255"/>
      <c r="K663" s="263"/>
    </row>
    <row r="664" ht="37.5" customHeight="1">
      <c r="B664" s="249" t="str">
        <f t="shared" si="7"/>
        <v>Unused</v>
      </c>
      <c r="C664" s="256" t="s">
        <v>943</v>
      </c>
      <c r="D664" s="258"/>
      <c r="E664" s="258"/>
      <c r="F664" s="258"/>
      <c r="G664" s="258"/>
      <c r="H664" s="259"/>
      <c r="I664" s="260"/>
      <c r="J664" s="255"/>
      <c r="K664" s="263"/>
    </row>
    <row r="665" ht="37.5" customHeight="1">
      <c r="B665" s="249" t="str">
        <f t="shared" si="7"/>
        <v>Unused</v>
      </c>
      <c r="C665" s="250" t="s">
        <v>944</v>
      </c>
      <c r="D665" s="252"/>
      <c r="E665" s="252"/>
      <c r="F665" s="252"/>
      <c r="G665" s="252"/>
      <c r="H665" s="253"/>
      <c r="I665" s="254"/>
      <c r="J665" s="255"/>
      <c r="K665" s="263"/>
    </row>
    <row r="666" ht="37.5" customHeight="1">
      <c r="B666" s="249" t="str">
        <f t="shared" si="7"/>
        <v>Unused</v>
      </c>
      <c r="C666" s="256" t="s">
        <v>945</v>
      </c>
      <c r="D666" s="258"/>
      <c r="E666" s="258"/>
      <c r="F666" s="258"/>
      <c r="G666" s="258"/>
      <c r="H666" s="259"/>
      <c r="I666" s="260"/>
      <c r="J666" s="255"/>
      <c r="K666" s="263"/>
    </row>
    <row r="667" ht="37.5" customHeight="1">
      <c r="B667" s="249" t="str">
        <f t="shared" si="7"/>
        <v>Unused</v>
      </c>
      <c r="C667" s="250" t="s">
        <v>946</v>
      </c>
      <c r="D667" s="252"/>
      <c r="E667" s="252"/>
      <c r="F667" s="252"/>
      <c r="G667" s="252"/>
      <c r="H667" s="253"/>
      <c r="I667" s="254"/>
      <c r="J667" s="255"/>
      <c r="K667" s="263"/>
    </row>
    <row r="668" ht="37.5" customHeight="1">
      <c r="B668" s="249" t="str">
        <f t="shared" si="7"/>
        <v>Unused</v>
      </c>
      <c r="C668" s="256" t="s">
        <v>947</v>
      </c>
      <c r="D668" s="258"/>
      <c r="E668" s="258"/>
      <c r="F668" s="258"/>
      <c r="G668" s="258"/>
      <c r="H668" s="259"/>
      <c r="I668" s="260"/>
      <c r="J668" s="255"/>
      <c r="K668" s="263"/>
    </row>
    <row r="669" ht="37.5" customHeight="1">
      <c r="B669" s="249" t="str">
        <f t="shared" si="7"/>
        <v>Unused</v>
      </c>
      <c r="C669" s="250" t="s">
        <v>948</v>
      </c>
      <c r="D669" s="252"/>
      <c r="E669" s="252"/>
      <c r="F669" s="252"/>
      <c r="G669" s="252"/>
      <c r="H669" s="253"/>
      <c r="I669" s="254"/>
      <c r="J669" s="255"/>
      <c r="K669" s="263"/>
    </row>
    <row r="670" ht="37.5" customHeight="1">
      <c r="B670" s="249" t="str">
        <f t="shared" si="7"/>
        <v>Unused</v>
      </c>
      <c r="C670" s="256" t="s">
        <v>949</v>
      </c>
      <c r="D670" s="258"/>
      <c r="E670" s="258"/>
      <c r="F670" s="258"/>
      <c r="G670" s="258"/>
      <c r="H670" s="259"/>
      <c r="I670" s="260"/>
      <c r="J670" s="255"/>
      <c r="K670" s="263"/>
    </row>
    <row r="671" ht="37.5" customHeight="1">
      <c r="B671" s="249" t="str">
        <f t="shared" si="7"/>
        <v>Unused</v>
      </c>
      <c r="C671" s="250" t="s">
        <v>950</v>
      </c>
      <c r="D671" s="252"/>
      <c r="E671" s="252"/>
      <c r="F671" s="252"/>
      <c r="G671" s="252"/>
      <c r="H671" s="253"/>
      <c r="I671" s="254"/>
      <c r="J671" s="255"/>
      <c r="K671" s="263"/>
    </row>
    <row r="672" ht="37.5" customHeight="1">
      <c r="B672" s="249" t="str">
        <f t="shared" si="7"/>
        <v>Unused</v>
      </c>
      <c r="C672" s="256" t="s">
        <v>951</v>
      </c>
      <c r="D672" s="258"/>
      <c r="E672" s="258"/>
      <c r="F672" s="258"/>
      <c r="G672" s="258"/>
      <c r="H672" s="259"/>
      <c r="I672" s="260"/>
      <c r="J672" s="255"/>
      <c r="K672" s="263"/>
    </row>
    <row r="673" ht="37.5" customHeight="1">
      <c r="B673" s="249" t="str">
        <f t="shared" si="7"/>
        <v>Unused</v>
      </c>
      <c r="C673" s="250" t="s">
        <v>952</v>
      </c>
      <c r="D673" s="252"/>
      <c r="E673" s="252"/>
      <c r="F673" s="252"/>
      <c r="G673" s="252"/>
      <c r="H673" s="253"/>
      <c r="I673" s="254"/>
      <c r="J673" s="255"/>
      <c r="K673" s="263"/>
    </row>
    <row r="674" ht="37.5" customHeight="1">
      <c r="B674" s="249" t="str">
        <f t="shared" si="7"/>
        <v>Unused</v>
      </c>
      <c r="C674" s="256" t="s">
        <v>953</v>
      </c>
      <c r="D674" s="258"/>
      <c r="E674" s="258"/>
      <c r="F674" s="258"/>
      <c r="G674" s="258"/>
      <c r="H674" s="259"/>
      <c r="I674" s="260"/>
      <c r="J674" s="255"/>
      <c r="K674" s="263"/>
    </row>
    <row r="675" ht="37.5" customHeight="1">
      <c r="B675" s="249" t="str">
        <f t="shared" si="7"/>
        <v>Unused</v>
      </c>
      <c r="C675" s="250" t="s">
        <v>954</v>
      </c>
      <c r="D675" s="252"/>
      <c r="E675" s="252"/>
      <c r="F675" s="252"/>
      <c r="G675" s="252"/>
      <c r="H675" s="253"/>
      <c r="I675" s="254"/>
      <c r="J675" s="255"/>
      <c r="K675" s="263"/>
    </row>
    <row r="676" ht="37.5" customHeight="1">
      <c r="B676" s="249" t="str">
        <f t="shared" si="7"/>
        <v>Unused</v>
      </c>
      <c r="C676" s="256" t="s">
        <v>955</v>
      </c>
      <c r="D676" s="258"/>
      <c r="E676" s="258"/>
      <c r="F676" s="258"/>
      <c r="G676" s="258"/>
      <c r="H676" s="259"/>
      <c r="I676" s="260"/>
      <c r="J676" s="255"/>
      <c r="K676" s="263"/>
    </row>
    <row r="677" ht="37.5" customHeight="1">
      <c r="B677" s="249" t="str">
        <f t="shared" si="7"/>
        <v>Unused</v>
      </c>
      <c r="C677" s="250" t="s">
        <v>956</v>
      </c>
      <c r="D677" s="252"/>
      <c r="E677" s="252"/>
      <c r="F677" s="252"/>
      <c r="G677" s="252"/>
      <c r="H677" s="253"/>
      <c r="I677" s="254"/>
      <c r="J677" s="255"/>
      <c r="K677" s="263"/>
    </row>
    <row r="678" ht="37.5" customHeight="1">
      <c r="B678" s="249" t="str">
        <f t="shared" si="7"/>
        <v>Unused</v>
      </c>
      <c r="C678" s="256" t="s">
        <v>957</v>
      </c>
      <c r="D678" s="258"/>
      <c r="E678" s="258"/>
      <c r="F678" s="258"/>
      <c r="G678" s="258"/>
      <c r="H678" s="259"/>
      <c r="I678" s="260"/>
      <c r="J678" s="255"/>
      <c r="K678" s="263"/>
    </row>
    <row r="679" ht="37.5" customHeight="1">
      <c r="B679" s="249" t="str">
        <f t="shared" si="7"/>
        <v>Unused</v>
      </c>
      <c r="C679" s="250" t="s">
        <v>958</v>
      </c>
      <c r="D679" s="252"/>
      <c r="E679" s="252"/>
      <c r="F679" s="252"/>
      <c r="G679" s="252"/>
      <c r="H679" s="253"/>
      <c r="I679" s="254"/>
      <c r="J679" s="255"/>
      <c r="K679" s="263"/>
    </row>
    <row r="680" ht="37.5" customHeight="1">
      <c r="B680" s="249" t="str">
        <f t="shared" si="7"/>
        <v>Unused</v>
      </c>
      <c r="C680" s="256" t="s">
        <v>959</v>
      </c>
      <c r="D680" s="258"/>
      <c r="E680" s="258"/>
      <c r="F680" s="258"/>
      <c r="G680" s="258"/>
      <c r="H680" s="259"/>
      <c r="I680" s="260"/>
      <c r="J680" s="255"/>
      <c r="K680" s="263"/>
    </row>
    <row r="681" ht="37.5" customHeight="1">
      <c r="B681" s="249" t="str">
        <f t="shared" si="7"/>
        <v>Unused</v>
      </c>
      <c r="C681" s="250" t="s">
        <v>960</v>
      </c>
      <c r="D681" s="252"/>
      <c r="E681" s="252"/>
      <c r="F681" s="252"/>
      <c r="G681" s="252"/>
      <c r="H681" s="253"/>
      <c r="I681" s="254"/>
      <c r="J681" s="255"/>
      <c r="K681" s="263"/>
    </row>
    <row r="682" ht="37.5" customHeight="1">
      <c r="B682" s="249" t="str">
        <f t="shared" si="7"/>
        <v>Unused</v>
      </c>
      <c r="C682" s="256" t="s">
        <v>961</v>
      </c>
      <c r="D682" s="258"/>
      <c r="E682" s="258"/>
      <c r="F682" s="258"/>
      <c r="G682" s="258"/>
      <c r="H682" s="259"/>
      <c r="I682" s="260"/>
      <c r="J682" s="255"/>
      <c r="K682" s="263"/>
    </row>
    <row r="683" ht="37.5" customHeight="1">
      <c r="B683" s="249" t="str">
        <f t="shared" si="7"/>
        <v>Unused</v>
      </c>
      <c r="C683" s="250" t="s">
        <v>962</v>
      </c>
      <c r="D683" s="252"/>
      <c r="E683" s="252"/>
      <c r="F683" s="252"/>
      <c r="G683" s="252"/>
      <c r="H683" s="253"/>
      <c r="I683" s="254"/>
      <c r="J683" s="255"/>
      <c r="K683" s="263"/>
    </row>
    <row r="684" ht="37.5" customHeight="1">
      <c r="B684" s="249" t="str">
        <f t="shared" si="7"/>
        <v>Unused</v>
      </c>
      <c r="C684" s="256" t="s">
        <v>963</v>
      </c>
      <c r="D684" s="258"/>
      <c r="E684" s="258"/>
      <c r="F684" s="258"/>
      <c r="G684" s="258"/>
      <c r="H684" s="259"/>
      <c r="I684" s="260"/>
      <c r="J684" s="255"/>
      <c r="K684" s="263"/>
    </row>
    <row r="685" ht="37.5" customHeight="1">
      <c r="B685" s="249" t="str">
        <f t="shared" si="7"/>
        <v>Unused</v>
      </c>
      <c r="C685" s="250" t="s">
        <v>964</v>
      </c>
      <c r="D685" s="252"/>
      <c r="E685" s="252"/>
      <c r="F685" s="252"/>
      <c r="G685" s="252"/>
      <c r="H685" s="253"/>
      <c r="I685" s="254"/>
      <c r="J685" s="255"/>
      <c r="K685" s="263"/>
    </row>
    <row r="686" ht="37.5" customHeight="1">
      <c r="B686" s="249" t="str">
        <f t="shared" si="7"/>
        <v>Unused</v>
      </c>
      <c r="C686" s="256" t="s">
        <v>965</v>
      </c>
      <c r="D686" s="258"/>
      <c r="E686" s="258"/>
      <c r="F686" s="258"/>
      <c r="G686" s="258"/>
      <c r="H686" s="259"/>
      <c r="I686" s="260"/>
      <c r="J686" s="255"/>
      <c r="K686" s="263"/>
    </row>
    <row r="687" ht="37.5" customHeight="1">
      <c r="B687" s="249" t="str">
        <f t="shared" si="7"/>
        <v>Unused</v>
      </c>
      <c r="C687" s="250" t="s">
        <v>966</v>
      </c>
      <c r="D687" s="252"/>
      <c r="E687" s="252"/>
      <c r="F687" s="252"/>
      <c r="G687" s="252"/>
      <c r="H687" s="253"/>
      <c r="I687" s="254"/>
      <c r="J687" s="255"/>
      <c r="K687" s="263"/>
    </row>
    <row r="688" ht="37.5" customHeight="1">
      <c r="B688" s="249" t="str">
        <f t="shared" si="7"/>
        <v>Unused</v>
      </c>
      <c r="C688" s="256" t="s">
        <v>967</v>
      </c>
      <c r="D688" s="258"/>
      <c r="E688" s="258"/>
      <c r="F688" s="258"/>
      <c r="G688" s="258"/>
      <c r="H688" s="259"/>
      <c r="I688" s="260"/>
      <c r="J688" s="255"/>
      <c r="K688" s="263"/>
    </row>
    <row r="689" ht="37.5" customHeight="1">
      <c r="B689" s="249" t="str">
        <f t="shared" si="7"/>
        <v>Unused</v>
      </c>
      <c r="C689" s="250" t="s">
        <v>968</v>
      </c>
      <c r="D689" s="252"/>
      <c r="E689" s="252"/>
      <c r="F689" s="252"/>
      <c r="G689" s="252"/>
      <c r="H689" s="253"/>
      <c r="I689" s="254"/>
      <c r="J689" s="255"/>
      <c r="K689" s="263"/>
    </row>
    <row r="690" ht="37.5" customHeight="1">
      <c r="B690" s="249" t="str">
        <f t="shared" si="7"/>
        <v>Unused</v>
      </c>
      <c r="C690" s="256" t="s">
        <v>969</v>
      </c>
      <c r="D690" s="258"/>
      <c r="E690" s="258"/>
      <c r="F690" s="258"/>
      <c r="G690" s="258"/>
      <c r="H690" s="259"/>
      <c r="I690" s="260"/>
      <c r="J690" s="255"/>
      <c r="K690" s="263"/>
    </row>
    <row r="691" ht="37.5" customHeight="1">
      <c r="B691" s="249" t="str">
        <f t="shared" si="7"/>
        <v>Unused</v>
      </c>
      <c r="C691" s="250" t="s">
        <v>970</v>
      </c>
      <c r="D691" s="252"/>
      <c r="E691" s="252"/>
      <c r="F691" s="252"/>
      <c r="G691" s="252"/>
      <c r="H691" s="253"/>
      <c r="I691" s="254"/>
      <c r="J691" s="255"/>
      <c r="K691" s="263"/>
    </row>
    <row r="692" ht="37.5" customHeight="1">
      <c r="B692" s="249" t="str">
        <f t="shared" si="7"/>
        <v>Unused</v>
      </c>
      <c r="C692" s="256" t="s">
        <v>971</v>
      </c>
      <c r="D692" s="258"/>
      <c r="E692" s="258"/>
      <c r="F692" s="258"/>
      <c r="G692" s="258"/>
      <c r="H692" s="259"/>
      <c r="I692" s="260"/>
      <c r="J692" s="255"/>
      <c r="K692" s="263"/>
    </row>
    <row r="693" ht="37.5" customHeight="1">
      <c r="B693" s="249" t="str">
        <f t="shared" si="7"/>
        <v>Unused</v>
      </c>
      <c r="C693" s="250" t="s">
        <v>972</v>
      </c>
      <c r="D693" s="252"/>
      <c r="E693" s="252"/>
      <c r="F693" s="252"/>
      <c r="G693" s="252"/>
      <c r="H693" s="253"/>
      <c r="I693" s="254"/>
      <c r="J693" s="255"/>
      <c r="K693" s="263"/>
    </row>
    <row r="694" ht="37.5" customHeight="1">
      <c r="B694" s="249" t="str">
        <f t="shared" si="7"/>
        <v>Unused</v>
      </c>
      <c r="C694" s="256" t="s">
        <v>973</v>
      </c>
      <c r="D694" s="258"/>
      <c r="E694" s="258"/>
      <c r="F694" s="258"/>
      <c r="G694" s="258"/>
      <c r="H694" s="259"/>
      <c r="I694" s="260"/>
      <c r="J694" s="255"/>
      <c r="K694" s="263"/>
    </row>
    <row r="695" ht="37.5" customHeight="1">
      <c r="B695" s="249" t="str">
        <f t="shared" si="7"/>
        <v>Unused</v>
      </c>
      <c r="C695" s="250" t="s">
        <v>974</v>
      </c>
      <c r="D695" s="252"/>
      <c r="E695" s="252"/>
      <c r="F695" s="252"/>
      <c r="G695" s="252"/>
      <c r="H695" s="253"/>
      <c r="I695" s="254"/>
      <c r="J695" s="255"/>
      <c r="K695" s="263"/>
    </row>
    <row r="696" ht="37.5" customHeight="1">
      <c r="B696" s="249" t="str">
        <f t="shared" si="7"/>
        <v>Unused</v>
      </c>
      <c r="C696" s="256" t="s">
        <v>975</v>
      </c>
      <c r="D696" s="258"/>
      <c r="E696" s="258"/>
      <c r="F696" s="258"/>
      <c r="G696" s="258"/>
      <c r="H696" s="259"/>
      <c r="I696" s="260"/>
      <c r="J696" s="255"/>
      <c r="K696" s="263"/>
    </row>
    <row r="697" ht="37.5" customHeight="1">
      <c r="B697" s="249" t="str">
        <f t="shared" si="7"/>
        <v>Unused</v>
      </c>
      <c r="C697" s="250" t="s">
        <v>976</v>
      </c>
      <c r="D697" s="252"/>
      <c r="E697" s="252"/>
      <c r="F697" s="252"/>
      <c r="G697" s="252"/>
      <c r="H697" s="253"/>
      <c r="I697" s="254"/>
      <c r="J697" s="255"/>
      <c r="K697" s="263"/>
    </row>
    <row r="698" ht="37.5" customHeight="1">
      <c r="B698" s="249" t="str">
        <f t="shared" si="7"/>
        <v>Unused</v>
      </c>
      <c r="C698" s="256" t="s">
        <v>977</v>
      </c>
      <c r="D698" s="258"/>
      <c r="E698" s="258"/>
      <c r="F698" s="258"/>
      <c r="G698" s="258"/>
      <c r="H698" s="259"/>
      <c r="I698" s="260"/>
      <c r="J698" s="255"/>
      <c r="K698" s="263"/>
    </row>
    <row r="699" ht="37.5" customHeight="1">
      <c r="B699" s="249" t="str">
        <f t="shared" si="7"/>
        <v>Unused</v>
      </c>
      <c r="C699" s="250" t="s">
        <v>978</v>
      </c>
      <c r="D699" s="252"/>
      <c r="E699" s="252"/>
      <c r="F699" s="252"/>
      <c r="G699" s="252"/>
      <c r="H699" s="253"/>
      <c r="I699" s="254"/>
      <c r="J699" s="255"/>
      <c r="K699" s="263"/>
    </row>
    <row r="700" ht="37.5" customHeight="1">
      <c r="B700" s="249" t="str">
        <f t="shared" si="7"/>
        <v>Unused</v>
      </c>
      <c r="C700" s="256" t="s">
        <v>979</v>
      </c>
      <c r="D700" s="258"/>
      <c r="E700" s="258"/>
      <c r="F700" s="258"/>
      <c r="G700" s="258"/>
      <c r="H700" s="259"/>
      <c r="I700" s="260"/>
      <c r="J700" s="255"/>
      <c r="K700" s="263"/>
    </row>
    <row r="701" ht="37.5" customHeight="1">
      <c r="B701" s="249" t="str">
        <f t="shared" si="7"/>
        <v>Unused</v>
      </c>
      <c r="C701" s="250" t="s">
        <v>980</v>
      </c>
      <c r="D701" s="252"/>
      <c r="E701" s="252"/>
      <c r="F701" s="252"/>
      <c r="G701" s="252"/>
      <c r="H701" s="253"/>
      <c r="I701" s="254"/>
      <c r="J701" s="255"/>
      <c r="K701" s="263"/>
    </row>
    <row r="702" ht="37.5" customHeight="1">
      <c r="B702" s="249" t="str">
        <f t="shared" si="7"/>
        <v>Unused</v>
      </c>
      <c r="C702" s="256" t="s">
        <v>981</v>
      </c>
      <c r="D702" s="258"/>
      <c r="E702" s="258"/>
      <c r="F702" s="258"/>
      <c r="G702" s="258"/>
      <c r="H702" s="259"/>
      <c r="I702" s="260"/>
      <c r="J702" s="255"/>
      <c r="K702" s="263"/>
    </row>
    <row r="703" ht="37.5" customHeight="1">
      <c r="B703" s="249" t="str">
        <f t="shared" si="7"/>
        <v>Unused</v>
      </c>
      <c r="C703" s="250" t="s">
        <v>982</v>
      </c>
      <c r="D703" s="252"/>
      <c r="E703" s="252"/>
      <c r="F703" s="252"/>
      <c r="G703" s="252"/>
      <c r="H703" s="253"/>
      <c r="I703" s="254"/>
      <c r="J703" s="255"/>
      <c r="K703" s="263"/>
    </row>
    <row r="704" ht="37.5" customHeight="1">
      <c r="B704" s="249" t="str">
        <f t="shared" si="7"/>
        <v>Unused</v>
      </c>
      <c r="C704" s="256" t="s">
        <v>983</v>
      </c>
      <c r="D704" s="258"/>
      <c r="E704" s="258"/>
      <c r="F704" s="258"/>
      <c r="G704" s="258"/>
      <c r="H704" s="259"/>
      <c r="I704" s="260"/>
      <c r="J704" s="255"/>
      <c r="K704" s="263"/>
    </row>
    <row r="705" ht="37.5" customHeight="1">
      <c r="B705" s="249" t="str">
        <f t="shared" si="7"/>
        <v>Unused</v>
      </c>
      <c r="C705" s="250" t="s">
        <v>984</v>
      </c>
      <c r="D705" s="252"/>
      <c r="E705" s="252"/>
      <c r="F705" s="252"/>
      <c r="G705" s="252"/>
      <c r="H705" s="253"/>
      <c r="I705" s="254"/>
      <c r="J705" s="255"/>
      <c r="K705" s="263"/>
    </row>
    <row r="706" ht="37.5" customHeight="1">
      <c r="B706" s="249" t="str">
        <f t="shared" si="7"/>
        <v>Unused</v>
      </c>
      <c r="C706" s="256" t="s">
        <v>985</v>
      </c>
      <c r="D706" s="258"/>
      <c r="E706" s="258"/>
      <c r="F706" s="258"/>
      <c r="G706" s="258"/>
      <c r="H706" s="259"/>
      <c r="I706" s="260"/>
      <c r="J706" s="255"/>
      <c r="K706" s="263"/>
    </row>
    <row r="707" ht="37.5" customHeight="1">
      <c r="B707" s="249" t="str">
        <f t="shared" si="7"/>
        <v>Unused</v>
      </c>
      <c r="C707" s="250" t="s">
        <v>986</v>
      </c>
      <c r="D707" s="252"/>
      <c r="E707" s="252"/>
      <c r="F707" s="252"/>
      <c r="G707" s="252"/>
      <c r="H707" s="253"/>
      <c r="I707" s="254"/>
      <c r="J707" s="255"/>
      <c r="K707" s="263"/>
    </row>
    <row r="708" ht="37.5" customHeight="1">
      <c r="B708" s="249" t="str">
        <f t="shared" si="7"/>
        <v>Unused</v>
      </c>
      <c r="C708" s="256" t="s">
        <v>987</v>
      </c>
      <c r="D708" s="258"/>
      <c r="E708" s="258"/>
      <c r="F708" s="258"/>
      <c r="G708" s="258"/>
      <c r="H708" s="259"/>
      <c r="I708" s="260"/>
      <c r="J708" s="255"/>
      <c r="K708" s="263"/>
    </row>
    <row r="709" ht="37.5" customHeight="1">
      <c r="B709" s="249" t="str">
        <f t="shared" si="7"/>
        <v>Unused</v>
      </c>
      <c r="C709" s="250" t="s">
        <v>988</v>
      </c>
      <c r="D709" s="252"/>
      <c r="E709" s="252"/>
      <c r="F709" s="252"/>
      <c r="G709" s="252"/>
      <c r="H709" s="253"/>
      <c r="I709" s="254"/>
      <c r="J709" s="255"/>
      <c r="K709" s="263"/>
    </row>
    <row r="710" ht="37.5" customHeight="1">
      <c r="B710" s="249" t="str">
        <f t="shared" si="7"/>
        <v>Unused</v>
      </c>
      <c r="C710" s="256" t="s">
        <v>989</v>
      </c>
      <c r="D710" s="258"/>
      <c r="E710" s="258"/>
      <c r="F710" s="258"/>
      <c r="G710" s="258"/>
      <c r="H710" s="259"/>
      <c r="I710" s="260"/>
      <c r="J710" s="255"/>
      <c r="K710" s="263"/>
    </row>
    <row r="711" ht="37.5" customHeight="1">
      <c r="B711" s="249" t="str">
        <f t="shared" si="7"/>
        <v>Unused</v>
      </c>
      <c r="C711" s="250" t="s">
        <v>991</v>
      </c>
      <c r="D711" s="252"/>
      <c r="E711" s="252"/>
      <c r="F711" s="252"/>
      <c r="G711" s="252"/>
      <c r="H711" s="253"/>
      <c r="I711" s="254"/>
      <c r="J711" s="255"/>
      <c r="K711" s="263"/>
    </row>
    <row r="712" ht="37.5" customHeight="1">
      <c r="B712" s="249" t="str">
        <f t="shared" si="7"/>
        <v>Unused</v>
      </c>
      <c r="C712" s="256" t="s">
        <v>993</v>
      </c>
      <c r="D712" s="258"/>
      <c r="E712" s="258"/>
      <c r="F712" s="258"/>
      <c r="G712" s="258"/>
      <c r="H712" s="259"/>
      <c r="I712" s="260"/>
      <c r="J712" s="255"/>
      <c r="K712" s="263"/>
    </row>
    <row r="713" ht="37.5" customHeight="1">
      <c r="B713" s="249" t="str">
        <f t="shared" si="7"/>
        <v>Unused</v>
      </c>
      <c r="C713" s="250" t="s">
        <v>994</v>
      </c>
      <c r="D713" s="252"/>
      <c r="E713" s="252"/>
      <c r="F713" s="252"/>
      <c r="G713" s="252"/>
      <c r="H713" s="253"/>
      <c r="I713" s="254"/>
      <c r="J713" s="255"/>
      <c r="K713" s="263"/>
    </row>
    <row r="714" ht="37.5" customHeight="1">
      <c r="B714" s="249" t="str">
        <f t="shared" si="7"/>
        <v>Unused</v>
      </c>
      <c r="C714" s="256" t="s">
        <v>995</v>
      </c>
      <c r="D714" s="258"/>
      <c r="E714" s="258"/>
      <c r="F714" s="258"/>
      <c r="G714" s="258"/>
      <c r="H714" s="259"/>
      <c r="I714" s="260"/>
      <c r="J714" s="255"/>
      <c r="K714" s="263"/>
    </row>
    <row r="715" ht="37.5" customHeight="1">
      <c r="B715" s="249" t="str">
        <f t="shared" si="7"/>
        <v>Unused</v>
      </c>
      <c r="C715" s="250" t="s">
        <v>996</v>
      </c>
      <c r="D715" s="252"/>
      <c r="E715" s="252"/>
      <c r="F715" s="252"/>
      <c r="G715" s="252"/>
      <c r="H715" s="253"/>
      <c r="I715" s="254"/>
      <c r="J715" s="255"/>
      <c r="K715" s="263"/>
    </row>
    <row r="716" ht="37.5" customHeight="1">
      <c r="B716" s="249" t="str">
        <f t="shared" si="7"/>
        <v>Unused</v>
      </c>
      <c r="C716" s="256" t="s">
        <v>997</v>
      </c>
      <c r="D716" s="258"/>
      <c r="E716" s="258"/>
      <c r="F716" s="258"/>
      <c r="G716" s="258"/>
      <c r="H716" s="259"/>
      <c r="I716" s="260"/>
      <c r="J716" s="255"/>
      <c r="K716" s="263"/>
    </row>
    <row r="717" ht="37.5" customHeight="1">
      <c r="B717" s="249" t="str">
        <f t="shared" si="7"/>
        <v>Unused</v>
      </c>
      <c r="C717" s="250" t="s">
        <v>998</v>
      </c>
      <c r="D717" s="252"/>
      <c r="E717" s="252"/>
      <c r="F717" s="252"/>
      <c r="G717" s="252"/>
      <c r="H717" s="253"/>
      <c r="I717" s="254"/>
      <c r="J717" s="255"/>
      <c r="K717" s="263"/>
    </row>
    <row r="718" ht="37.5" customHeight="1">
      <c r="B718" s="249" t="str">
        <f t="shared" si="7"/>
        <v>Unused</v>
      </c>
      <c r="C718" s="256" t="s">
        <v>999</v>
      </c>
      <c r="D718" s="258"/>
      <c r="E718" s="258"/>
      <c r="F718" s="258"/>
      <c r="G718" s="258"/>
      <c r="H718" s="259"/>
      <c r="I718" s="260"/>
      <c r="J718" s="255"/>
      <c r="K718" s="263"/>
    </row>
    <row r="719" ht="37.5" customHeight="1">
      <c r="B719" s="249" t="str">
        <f t="shared" si="7"/>
        <v>Unused</v>
      </c>
      <c r="C719" s="250" t="s">
        <v>1000</v>
      </c>
      <c r="D719" s="252"/>
      <c r="E719" s="252"/>
      <c r="F719" s="252"/>
      <c r="G719" s="252"/>
      <c r="H719" s="253"/>
      <c r="I719" s="254"/>
      <c r="J719" s="255"/>
      <c r="K719" s="263"/>
    </row>
    <row r="720" ht="37.5" customHeight="1">
      <c r="B720" s="249" t="str">
        <f t="shared" si="7"/>
        <v>Unused</v>
      </c>
      <c r="C720" s="256" t="s">
        <v>1001</v>
      </c>
      <c r="D720" s="258"/>
      <c r="E720" s="258"/>
      <c r="F720" s="258"/>
      <c r="G720" s="258"/>
      <c r="H720" s="259"/>
      <c r="I720" s="260"/>
      <c r="J720" s="255"/>
      <c r="K720" s="263"/>
    </row>
    <row r="721" ht="37.5" customHeight="1">
      <c r="B721" s="249" t="str">
        <f t="shared" si="7"/>
        <v>Unused</v>
      </c>
      <c r="C721" s="250" t="s">
        <v>1002</v>
      </c>
      <c r="D721" s="252"/>
      <c r="E721" s="252"/>
      <c r="F721" s="252"/>
      <c r="G721" s="252"/>
      <c r="H721" s="253"/>
      <c r="I721" s="254"/>
      <c r="J721" s="255"/>
      <c r="K721" s="263"/>
    </row>
    <row r="722" ht="37.5" customHeight="1">
      <c r="B722" s="249" t="str">
        <f t="shared" si="7"/>
        <v>Unused</v>
      </c>
      <c r="C722" s="256" t="s">
        <v>1003</v>
      </c>
      <c r="D722" s="258"/>
      <c r="E722" s="258"/>
      <c r="F722" s="258"/>
      <c r="G722" s="258"/>
      <c r="H722" s="259"/>
      <c r="I722" s="260"/>
      <c r="J722" s="255"/>
      <c r="K722" s="263"/>
    </row>
    <row r="723" ht="37.5" customHeight="1">
      <c r="B723" s="249" t="str">
        <f t="shared" si="7"/>
        <v>Unused</v>
      </c>
      <c r="C723" s="250" t="s">
        <v>1004</v>
      </c>
      <c r="D723" s="252"/>
      <c r="E723" s="252"/>
      <c r="F723" s="252"/>
      <c r="G723" s="252"/>
      <c r="H723" s="253"/>
      <c r="I723" s="254"/>
      <c r="J723" s="255"/>
      <c r="K723" s="263"/>
    </row>
    <row r="724" ht="37.5" customHeight="1">
      <c r="B724" s="249" t="str">
        <f t="shared" si="7"/>
        <v>Unused</v>
      </c>
      <c r="C724" s="256" t="s">
        <v>1006</v>
      </c>
      <c r="D724" s="258"/>
      <c r="E724" s="258"/>
      <c r="F724" s="258"/>
      <c r="G724" s="258"/>
      <c r="H724" s="259"/>
      <c r="I724" s="260"/>
      <c r="J724" s="255"/>
      <c r="K724" s="263"/>
    </row>
    <row r="725" ht="37.5" customHeight="1">
      <c r="B725" s="249" t="str">
        <f t="shared" si="7"/>
        <v>Unused</v>
      </c>
      <c r="C725" s="250" t="s">
        <v>1008</v>
      </c>
      <c r="D725" s="252"/>
      <c r="E725" s="252"/>
      <c r="F725" s="252"/>
      <c r="G725" s="252"/>
      <c r="H725" s="253"/>
      <c r="I725" s="254"/>
      <c r="J725" s="255"/>
      <c r="K725" s="263"/>
    </row>
    <row r="726" ht="37.5" customHeight="1">
      <c r="B726" s="249" t="str">
        <f t="shared" si="7"/>
        <v>Unused</v>
      </c>
      <c r="C726" s="256" t="s">
        <v>1009</v>
      </c>
      <c r="D726" s="258"/>
      <c r="E726" s="258"/>
      <c r="F726" s="258"/>
      <c r="G726" s="258"/>
      <c r="H726" s="259"/>
      <c r="I726" s="260"/>
      <c r="J726" s="255"/>
      <c r="K726" s="263"/>
    </row>
    <row r="727" ht="37.5" customHeight="1">
      <c r="B727" s="249" t="str">
        <f t="shared" si="7"/>
        <v>Unused</v>
      </c>
      <c r="C727" s="250" t="s">
        <v>1010</v>
      </c>
      <c r="D727" s="252"/>
      <c r="E727" s="252"/>
      <c r="F727" s="252"/>
      <c r="G727" s="252"/>
      <c r="H727" s="253"/>
      <c r="I727" s="254"/>
      <c r="J727" s="255"/>
      <c r="K727" s="263"/>
    </row>
    <row r="728" ht="37.5" customHeight="1">
      <c r="B728" s="249" t="str">
        <f t="shared" si="7"/>
        <v>Unused</v>
      </c>
      <c r="C728" s="256" t="s">
        <v>1011</v>
      </c>
      <c r="D728" s="258"/>
      <c r="E728" s="258"/>
      <c r="F728" s="258"/>
      <c r="G728" s="258"/>
      <c r="H728" s="259"/>
      <c r="I728" s="260"/>
      <c r="J728" s="255"/>
      <c r="K728" s="263"/>
    </row>
    <row r="729" ht="37.5" customHeight="1">
      <c r="B729" s="249" t="str">
        <f t="shared" si="7"/>
        <v>Unused</v>
      </c>
      <c r="C729" s="250" t="s">
        <v>1012</v>
      </c>
      <c r="D729" s="252"/>
      <c r="E729" s="252"/>
      <c r="F729" s="252"/>
      <c r="G729" s="252"/>
      <c r="H729" s="253"/>
      <c r="I729" s="254"/>
      <c r="J729" s="255"/>
      <c r="K729" s="263"/>
    </row>
    <row r="730" ht="37.5" customHeight="1">
      <c r="B730" s="249" t="str">
        <f t="shared" si="7"/>
        <v>Unused</v>
      </c>
      <c r="C730" s="256" t="s">
        <v>1013</v>
      </c>
      <c r="D730" s="258"/>
      <c r="E730" s="258"/>
      <c r="F730" s="258"/>
      <c r="G730" s="258"/>
      <c r="H730" s="259"/>
      <c r="I730" s="260"/>
      <c r="J730" s="255"/>
      <c r="K730" s="263"/>
    </row>
    <row r="731" ht="37.5" customHeight="1">
      <c r="B731" s="249" t="str">
        <f t="shared" si="7"/>
        <v>Unused</v>
      </c>
      <c r="C731" s="250" t="s">
        <v>1014</v>
      </c>
      <c r="D731" s="252"/>
      <c r="E731" s="252"/>
      <c r="F731" s="252"/>
      <c r="G731" s="252"/>
      <c r="H731" s="253"/>
      <c r="I731" s="254"/>
      <c r="J731" s="255"/>
      <c r="K731" s="263"/>
    </row>
    <row r="732" ht="37.5" customHeight="1">
      <c r="B732" s="249" t="str">
        <f t="shared" si="7"/>
        <v>Unused</v>
      </c>
      <c r="C732" s="256" t="s">
        <v>1015</v>
      </c>
      <c r="D732" s="258"/>
      <c r="E732" s="258"/>
      <c r="F732" s="258"/>
      <c r="G732" s="258"/>
      <c r="H732" s="259"/>
      <c r="I732" s="260"/>
      <c r="J732" s="255"/>
      <c r="K732" s="263"/>
    </row>
    <row r="733" ht="37.5" customHeight="1">
      <c r="B733" s="249" t="str">
        <f t="shared" si="7"/>
        <v>Unused</v>
      </c>
      <c r="C733" s="250" t="s">
        <v>1016</v>
      </c>
      <c r="D733" s="252"/>
      <c r="E733" s="252"/>
      <c r="F733" s="252"/>
      <c r="G733" s="252"/>
      <c r="H733" s="253"/>
      <c r="I733" s="254"/>
      <c r="J733" s="255"/>
      <c r="K733" s="263"/>
    </row>
    <row r="734" ht="37.5" customHeight="1">
      <c r="B734" s="249" t="str">
        <f t="shared" si="7"/>
        <v>Unused</v>
      </c>
      <c r="C734" s="256" t="s">
        <v>1017</v>
      </c>
      <c r="D734" s="258"/>
      <c r="E734" s="258"/>
      <c r="F734" s="258"/>
      <c r="G734" s="258"/>
      <c r="H734" s="259"/>
      <c r="I734" s="260"/>
      <c r="J734" s="255"/>
      <c r="K734" s="263"/>
    </row>
    <row r="735" ht="37.5" customHeight="1">
      <c r="B735" s="249" t="str">
        <f t="shared" si="7"/>
        <v>Unused</v>
      </c>
      <c r="C735" s="250" t="s">
        <v>1018</v>
      </c>
      <c r="D735" s="252"/>
      <c r="E735" s="252"/>
      <c r="F735" s="252"/>
      <c r="G735" s="252"/>
      <c r="H735" s="253"/>
      <c r="I735" s="254"/>
      <c r="J735" s="255"/>
      <c r="K735" s="263"/>
    </row>
    <row r="736" ht="37.5" customHeight="1">
      <c r="B736" s="249" t="str">
        <f t="shared" si="7"/>
        <v>Unused</v>
      </c>
      <c r="C736" s="256" t="s">
        <v>1019</v>
      </c>
      <c r="D736" s="258"/>
      <c r="E736" s="258"/>
      <c r="F736" s="258"/>
      <c r="G736" s="258"/>
      <c r="H736" s="259"/>
      <c r="I736" s="260"/>
      <c r="J736" s="255"/>
      <c r="K736" s="263"/>
    </row>
    <row r="737" ht="37.5" customHeight="1">
      <c r="B737" s="249" t="str">
        <f t="shared" si="7"/>
        <v>Unused</v>
      </c>
      <c r="C737" s="250" t="s">
        <v>1020</v>
      </c>
      <c r="D737" s="252"/>
      <c r="E737" s="252"/>
      <c r="F737" s="252"/>
      <c r="G737" s="252"/>
      <c r="H737" s="253"/>
      <c r="I737" s="254"/>
      <c r="J737" s="255"/>
      <c r="K737" s="263"/>
    </row>
    <row r="738" ht="37.5" customHeight="1">
      <c r="B738" s="249" t="str">
        <f t="shared" si="7"/>
        <v>Unused</v>
      </c>
      <c r="C738" s="256" t="s">
        <v>1021</v>
      </c>
      <c r="D738" s="258"/>
      <c r="E738" s="258"/>
      <c r="F738" s="258"/>
      <c r="G738" s="258"/>
      <c r="H738" s="259"/>
      <c r="I738" s="260"/>
      <c r="J738" s="255"/>
      <c r="K738" s="263"/>
    </row>
    <row r="739" ht="37.5" customHeight="1">
      <c r="B739" s="249" t="str">
        <f t="shared" si="7"/>
        <v>Unused</v>
      </c>
      <c r="C739" s="250" t="s">
        <v>1022</v>
      </c>
      <c r="D739" s="252"/>
      <c r="E739" s="252"/>
      <c r="F739" s="252"/>
      <c r="G739" s="252"/>
      <c r="H739" s="253"/>
      <c r="I739" s="254"/>
      <c r="J739" s="255"/>
      <c r="K739" s="263"/>
    </row>
    <row r="740" ht="37.5" customHeight="1">
      <c r="B740" s="249" t="str">
        <f t="shared" si="7"/>
        <v>Unused</v>
      </c>
      <c r="C740" s="256" t="s">
        <v>1023</v>
      </c>
      <c r="D740" s="258"/>
      <c r="E740" s="258"/>
      <c r="F740" s="258"/>
      <c r="G740" s="258"/>
      <c r="H740" s="259"/>
      <c r="I740" s="260"/>
      <c r="J740" s="255"/>
      <c r="K740" s="263"/>
    </row>
    <row r="741" ht="37.5" customHeight="1">
      <c r="B741" s="249" t="str">
        <f t="shared" si="7"/>
        <v>Unused</v>
      </c>
      <c r="C741" s="250" t="s">
        <v>1024</v>
      </c>
      <c r="D741" s="252"/>
      <c r="E741" s="252"/>
      <c r="F741" s="252"/>
      <c r="G741" s="252"/>
      <c r="H741" s="253"/>
      <c r="I741" s="254"/>
      <c r="J741" s="255"/>
      <c r="K741" s="263"/>
    </row>
    <row r="742" ht="37.5" customHeight="1">
      <c r="B742" s="249" t="str">
        <f t="shared" si="7"/>
        <v>Unused</v>
      </c>
      <c r="C742" s="256" t="s">
        <v>1025</v>
      </c>
      <c r="D742" s="258"/>
      <c r="E742" s="258"/>
      <c r="F742" s="258"/>
      <c r="G742" s="258"/>
      <c r="H742" s="259"/>
      <c r="I742" s="260"/>
      <c r="J742" s="255"/>
      <c r="K742" s="263"/>
    </row>
    <row r="743" ht="37.5" customHeight="1">
      <c r="B743" s="249" t="str">
        <f t="shared" si="7"/>
        <v>Unused</v>
      </c>
      <c r="C743" s="250" t="s">
        <v>1026</v>
      </c>
      <c r="D743" s="252"/>
      <c r="E743" s="252"/>
      <c r="F743" s="252"/>
      <c r="G743" s="252"/>
      <c r="H743" s="253"/>
      <c r="I743" s="254"/>
      <c r="J743" s="255"/>
      <c r="K743" s="263"/>
    </row>
    <row r="744" ht="37.5" customHeight="1">
      <c r="B744" s="249" t="str">
        <f t="shared" si="7"/>
        <v>Unused</v>
      </c>
      <c r="C744" s="256" t="s">
        <v>1027</v>
      </c>
      <c r="D744" s="258"/>
      <c r="E744" s="258"/>
      <c r="F744" s="258"/>
      <c r="G744" s="258"/>
      <c r="H744" s="259"/>
      <c r="I744" s="260"/>
      <c r="J744" s="255"/>
      <c r="K744" s="263"/>
    </row>
    <row r="745" ht="37.5" customHeight="1">
      <c r="B745" s="249" t="str">
        <f t="shared" si="7"/>
        <v>Unused</v>
      </c>
      <c r="C745" s="250" t="s">
        <v>1028</v>
      </c>
      <c r="D745" s="252"/>
      <c r="E745" s="252"/>
      <c r="F745" s="252"/>
      <c r="G745" s="252"/>
      <c r="H745" s="253"/>
      <c r="I745" s="254"/>
      <c r="J745" s="255"/>
      <c r="K745" s="263"/>
    </row>
    <row r="746" ht="37.5" customHeight="1">
      <c r="B746" s="249" t="str">
        <f t="shared" si="7"/>
        <v>Unused</v>
      </c>
      <c r="C746" s="256" t="s">
        <v>1029</v>
      </c>
      <c r="D746" s="258"/>
      <c r="E746" s="258"/>
      <c r="F746" s="258"/>
      <c r="G746" s="258"/>
      <c r="H746" s="259"/>
      <c r="I746" s="260"/>
      <c r="J746" s="255"/>
      <c r="K746" s="263"/>
    </row>
    <row r="747" ht="37.5" customHeight="1">
      <c r="B747" s="249" t="str">
        <f t="shared" si="7"/>
        <v>Unused</v>
      </c>
      <c r="C747" s="250" t="s">
        <v>1030</v>
      </c>
      <c r="D747" s="252"/>
      <c r="E747" s="252"/>
      <c r="F747" s="252"/>
      <c r="G747" s="252"/>
      <c r="H747" s="253"/>
      <c r="I747" s="254"/>
      <c r="J747" s="255"/>
      <c r="K747" s="263"/>
    </row>
    <row r="748" ht="37.5" customHeight="1">
      <c r="B748" s="249" t="str">
        <f t="shared" si="7"/>
        <v>Unused</v>
      </c>
      <c r="C748" s="256" t="s">
        <v>1031</v>
      </c>
      <c r="D748" s="258"/>
      <c r="E748" s="258"/>
      <c r="F748" s="258"/>
      <c r="G748" s="258"/>
      <c r="H748" s="259"/>
      <c r="I748" s="260"/>
      <c r="J748" s="255"/>
      <c r="K748" s="263"/>
    </row>
    <row r="749" ht="37.5" customHeight="1">
      <c r="B749" s="249" t="str">
        <f t="shared" si="7"/>
        <v>Unused</v>
      </c>
      <c r="C749" s="250" t="s">
        <v>1032</v>
      </c>
      <c r="D749" s="252"/>
      <c r="E749" s="252"/>
      <c r="F749" s="252"/>
      <c r="G749" s="252"/>
      <c r="H749" s="253"/>
      <c r="I749" s="254"/>
      <c r="J749" s="255"/>
      <c r="K749" s="263"/>
    </row>
    <row r="750" ht="37.5" customHeight="1">
      <c r="B750" s="249" t="str">
        <f t="shared" si="7"/>
        <v>Unused</v>
      </c>
      <c r="C750" s="256" t="s">
        <v>1033</v>
      </c>
      <c r="D750" s="258"/>
      <c r="E750" s="258"/>
      <c r="F750" s="258"/>
      <c r="G750" s="258"/>
      <c r="H750" s="259"/>
      <c r="I750" s="260"/>
      <c r="J750" s="255"/>
      <c r="K750" s="263"/>
    </row>
    <row r="751" ht="37.5" customHeight="1">
      <c r="B751" s="249" t="str">
        <f t="shared" si="7"/>
        <v>Unused</v>
      </c>
      <c r="C751" s="250" t="s">
        <v>1034</v>
      </c>
      <c r="D751" s="252"/>
      <c r="E751" s="252"/>
      <c r="F751" s="252"/>
      <c r="G751" s="252"/>
      <c r="H751" s="253"/>
      <c r="I751" s="254"/>
      <c r="J751" s="255"/>
      <c r="K751" s="263"/>
    </row>
    <row r="752" ht="37.5" customHeight="1">
      <c r="B752" s="249" t="str">
        <f t="shared" si="7"/>
        <v>Unused</v>
      </c>
      <c r="C752" s="256" t="s">
        <v>1035</v>
      </c>
      <c r="D752" s="258"/>
      <c r="E752" s="258"/>
      <c r="F752" s="258"/>
      <c r="G752" s="258"/>
      <c r="H752" s="259"/>
      <c r="I752" s="260"/>
      <c r="J752" s="255"/>
      <c r="K752" s="263"/>
    </row>
    <row r="753" ht="37.5" customHeight="1">
      <c r="B753" s="249" t="str">
        <f t="shared" si="7"/>
        <v>Unused</v>
      </c>
      <c r="C753" s="250" t="s">
        <v>1036</v>
      </c>
      <c r="D753" s="252"/>
      <c r="E753" s="252"/>
      <c r="F753" s="252"/>
      <c r="G753" s="252"/>
      <c r="H753" s="253"/>
      <c r="I753" s="254"/>
      <c r="J753" s="255"/>
      <c r="K753" s="263"/>
    </row>
    <row r="754" ht="37.5" customHeight="1">
      <c r="B754" s="249" t="str">
        <f t="shared" si="7"/>
        <v>Unused</v>
      </c>
      <c r="C754" s="256" t="s">
        <v>1037</v>
      </c>
      <c r="D754" s="258"/>
      <c r="E754" s="258"/>
      <c r="F754" s="258"/>
      <c r="G754" s="258"/>
      <c r="H754" s="259"/>
      <c r="I754" s="260"/>
      <c r="J754" s="255"/>
      <c r="K754" s="263"/>
    </row>
    <row r="755" ht="37.5" customHeight="1">
      <c r="B755" s="249" t="str">
        <f t="shared" si="7"/>
        <v>Unused</v>
      </c>
      <c r="C755" s="250" t="s">
        <v>1038</v>
      </c>
      <c r="D755" s="252"/>
      <c r="E755" s="252"/>
      <c r="F755" s="252"/>
      <c r="G755" s="252"/>
      <c r="H755" s="253"/>
      <c r="I755" s="254"/>
      <c r="J755" s="255"/>
      <c r="K755" s="263"/>
    </row>
    <row r="756" ht="37.5" customHeight="1">
      <c r="B756" s="249" t="str">
        <f t="shared" si="7"/>
        <v>Unused</v>
      </c>
      <c r="C756" s="256" t="s">
        <v>1039</v>
      </c>
      <c r="D756" s="258"/>
      <c r="E756" s="258"/>
      <c r="F756" s="258"/>
      <c r="G756" s="258"/>
      <c r="H756" s="259"/>
      <c r="I756" s="260"/>
      <c r="J756" s="255"/>
      <c r="K756" s="263"/>
    </row>
    <row r="757" ht="37.5" customHeight="1">
      <c r="B757" s="249" t="str">
        <f t="shared" si="7"/>
        <v>Unused</v>
      </c>
      <c r="C757" s="250" t="s">
        <v>1040</v>
      </c>
      <c r="D757" s="252"/>
      <c r="E757" s="252"/>
      <c r="F757" s="252"/>
      <c r="G757" s="252"/>
      <c r="H757" s="253"/>
      <c r="I757" s="254"/>
      <c r="J757" s="255"/>
      <c r="K757" s="263"/>
    </row>
    <row r="758" ht="37.5" customHeight="1">
      <c r="B758" s="249" t="str">
        <f t="shared" si="7"/>
        <v>Unused</v>
      </c>
      <c r="C758" s="256" t="s">
        <v>1041</v>
      </c>
      <c r="D758" s="258"/>
      <c r="E758" s="258"/>
      <c r="F758" s="258"/>
      <c r="G758" s="258"/>
      <c r="H758" s="259"/>
      <c r="I758" s="260"/>
      <c r="J758" s="255"/>
      <c r="K758" s="263"/>
    </row>
    <row r="759" ht="37.5" customHeight="1">
      <c r="B759" s="249" t="str">
        <f t="shared" si="7"/>
        <v>Unused</v>
      </c>
      <c r="C759" s="250" t="s">
        <v>1042</v>
      </c>
      <c r="D759" s="252"/>
      <c r="E759" s="252"/>
      <c r="F759" s="252"/>
      <c r="G759" s="252"/>
      <c r="H759" s="253"/>
      <c r="I759" s="254"/>
      <c r="J759" s="255"/>
      <c r="K759" s="263"/>
    </row>
    <row r="760" ht="37.5" customHeight="1">
      <c r="B760" s="249" t="str">
        <f t="shared" si="7"/>
        <v>Unused</v>
      </c>
      <c r="C760" s="256" t="s">
        <v>1043</v>
      </c>
      <c r="D760" s="258"/>
      <c r="E760" s="258"/>
      <c r="F760" s="258"/>
      <c r="G760" s="258"/>
      <c r="H760" s="259"/>
      <c r="I760" s="260"/>
      <c r="J760" s="255"/>
      <c r="K760" s="263"/>
    </row>
    <row r="761" ht="37.5" customHeight="1">
      <c r="B761" s="249" t="str">
        <f t="shared" si="7"/>
        <v>Unused</v>
      </c>
      <c r="C761" s="250" t="s">
        <v>1044</v>
      </c>
      <c r="D761" s="252"/>
      <c r="E761" s="252"/>
      <c r="F761" s="252"/>
      <c r="G761" s="252"/>
      <c r="H761" s="253"/>
      <c r="I761" s="254"/>
      <c r="J761" s="255"/>
      <c r="K761" s="263"/>
    </row>
    <row r="762" ht="37.5" customHeight="1">
      <c r="B762" s="249" t="str">
        <f t="shared" si="7"/>
        <v>Unused</v>
      </c>
      <c r="C762" s="256" t="s">
        <v>1045</v>
      </c>
      <c r="D762" s="258"/>
      <c r="E762" s="258"/>
      <c r="F762" s="258"/>
      <c r="G762" s="258"/>
      <c r="H762" s="259"/>
      <c r="I762" s="260"/>
      <c r="J762" s="255"/>
      <c r="K762" s="263"/>
    </row>
    <row r="763" ht="37.5" customHeight="1">
      <c r="B763" s="249" t="str">
        <f t="shared" si="7"/>
        <v>Unused</v>
      </c>
      <c r="C763" s="250" t="s">
        <v>1046</v>
      </c>
      <c r="D763" s="252"/>
      <c r="E763" s="252"/>
      <c r="F763" s="252"/>
      <c r="G763" s="252"/>
      <c r="H763" s="253"/>
      <c r="I763" s="254"/>
      <c r="J763" s="255"/>
      <c r="K763" s="263"/>
    </row>
    <row r="764" ht="37.5" customHeight="1">
      <c r="B764" s="249" t="str">
        <f t="shared" si="7"/>
        <v>Unused</v>
      </c>
      <c r="C764" s="256" t="s">
        <v>1047</v>
      </c>
      <c r="D764" s="258"/>
      <c r="E764" s="258"/>
      <c r="F764" s="258"/>
      <c r="G764" s="258"/>
      <c r="H764" s="259"/>
      <c r="I764" s="260"/>
      <c r="J764" s="255"/>
      <c r="K764" s="263"/>
    </row>
    <row r="765" ht="37.5" customHeight="1">
      <c r="B765" s="249" t="str">
        <f t="shared" si="7"/>
        <v>Unused</v>
      </c>
      <c r="C765" s="250" t="s">
        <v>1048</v>
      </c>
      <c r="D765" s="252"/>
      <c r="E765" s="252"/>
      <c r="F765" s="252"/>
      <c r="G765" s="252"/>
      <c r="H765" s="253"/>
      <c r="I765" s="254"/>
      <c r="J765" s="255"/>
      <c r="K765" s="263"/>
    </row>
    <row r="766" ht="37.5" customHeight="1">
      <c r="B766" s="249" t="str">
        <f t="shared" si="7"/>
        <v>Unused</v>
      </c>
      <c r="C766" s="256" t="s">
        <v>1049</v>
      </c>
      <c r="D766" s="258"/>
      <c r="E766" s="258"/>
      <c r="F766" s="258"/>
      <c r="G766" s="258"/>
      <c r="H766" s="259"/>
      <c r="I766" s="260"/>
      <c r="J766" s="255"/>
      <c r="K766" s="263"/>
    </row>
    <row r="767" ht="37.5" customHeight="1">
      <c r="B767" s="249" t="str">
        <f t="shared" si="7"/>
        <v>Unused</v>
      </c>
      <c r="C767" s="250" t="s">
        <v>1050</v>
      </c>
      <c r="D767" s="252"/>
      <c r="E767" s="252"/>
      <c r="F767" s="252"/>
      <c r="G767" s="252"/>
      <c r="H767" s="253"/>
      <c r="I767" s="254"/>
      <c r="J767" s="255"/>
      <c r="K767" s="263"/>
    </row>
    <row r="768" ht="37.5" customHeight="1">
      <c r="B768" s="249" t="str">
        <f t="shared" si="7"/>
        <v>Unused</v>
      </c>
      <c r="C768" s="256" t="s">
        <v>1051</v>
      </c>
      <c r="D768" s="258"/>
      <c r="E768" s="258"/>
      <c r="F768" s="258"/>
      <c r="G768" s="258"/>
      <c r="H768" s="259"/>
      <c r="I768" s="260"/>
      <c r="J768" s="255"/>
      <c r="K768" s="263"/>
    </row>
    <row r="769" ht="37.5" customHeight="1">
      <c r="B769" s="249" t="str">
        <f t="shared" si="7"/>
        <v>Unused</v>
      </c>
      <c r="C769" s="250" t="s">
        <v>1052</v>
      </c>
      <c r="D769" s="252"/>
      <c r="E769" s="252"/>
      <c r="F769" s="252"/>
      <c r="G769" s="252"/>
      <c r="H769" s="253"/>
      <c r="I769" s="254"/>
      <c r="J769" s="255"/>
      <c r="K769" s="263"/>
    </row>
    <row r="770" ht="37.5" customHeight="1">
      <c r="B770" s="249" t="str">
        <f t="shared" si="7"/>
        <v>Unused</v>
      </c>
      <c r="C770" s="256" t="s">
        <v>1053</v>
      </c>
      <c r="D770" s="258"/>
      <c r="E770" s="258"/>
      <c r="F770" s="258"/>
      <c r="G770" s="258"/>
      <c r="H770" s="259"/>
      <c r="I770" s="260"/>
      <c r="J770" s="255"/>
      <c r="K770" s="263"/>
    </row>
    <row r="771" ht="37.5" customHeight="1">
      <c r="B771" s="249" t="str">
        <f t="shared" si="7"/>
        <v>Unused</v>
      </c>
      <c r="C771" s="250" t="s">
        <v>1054</v>
      </c>
      <c r="D771" s="252"/>
      <c r="E771" s="252"/>
      <c r="F771" s="252"/>
      <c r="G771" s="252"/>
      <c r="H771" s="253"/>
      <c r="I771" s="254"/>
      <c r="J771" s="255"/>
      <c r="K771" s="263"/>
    </row>
    <row r="772" ht="37.5" customHeight="1">
      <c r="B772" s="249" t="str">
        <f t="shared" si="7"/>
        <v>Unused</v>
      </c>
      <c r="C772" s="256" t="s">
        <v>1055</v>
      </c>
      <c r="D772" s="258"/>
      <c r="E772" s="258"/>
      <c r="F772" s="258"/>
      <c r="G772" s="258"/>
      <c r="H772" s="259"/>
      <c r="I772" s="260"/>
      <c r="J772" s="255"/>
      <c r="K772" s="263"/>
    </row>
    <row r="773" ht="37.5" customHeight="1">
      <c r="B773" s="249" t="str">
        <f t="shared" si="7"/>
        <v>Unused</v>
      </c>
      <c r="C773" s="250" t="s">
        <v>1056</v>
      </c>
      <c r="D773" s="252"/>
      <c r="E773" s="252"/>
      <c r="F773" s="252"/>
      <c r="G773" s="252"/>
      <c r="H773" s="253"/>
      <c r="I773" s="254"/>
      <c r="J773" s="255"/>
      <c r="K773" s="263"/>
    </row>
    <row r="774" ht="37.5" customHeight="1">
      <c r="B774" s="249" t="str">
        <f t="shared" si="7"/>
        <v>Unused</v>
      </c>
      <c r="C774" s="256" t="s">
        <v>1057</v>
      </c>
      <c r="D774" s="258"/>
      <c r="E774" s="258"/>
      <c r="F774" s="258"/>
      <c r="G774" s="258"/>
      <c r="H774" s="259"/>
      <c r="I774" s="260"/>
      <c r="J774" s="255"/>
      <c r="K774" s="263"/>
    </row>
    <row r="775" ht="37.5" customHeight="1">
      <c r="B775" s="249" t="str">
        <f t="shared" si="7"/>
        <v>Unused</v>
      </c>
      <c r="C775" s="250" t="s">
        <v>1058</v>
      </c>
      <c r="D775" s="252"/>
      <c r="E775" s="252"/>
      <c r="F775" s="252"/>
      <c r="G775" s="252"/>
      <c r="H775" s="253"/>
      <c r="I775" s="254"/>
      <c r="J775" s="255"/>
      <c r="K775" s="263"/>
    </row>
    <row r="776" ht="37.5" customHeight="1">
      <c r="B776" s="249" t="str">
        <f t="shared" si="7"/>
        <v>Unused</v>
      </c>
      <c r="C776" s="256" t="s">
        <v>1060</v>
      </c>
      <c r="D776" s="258"/>
      <c r="E776" s="258"/>
      <c r="F776" s="258"/>
      <c r="G776" s="258"/>
      <c r="H776" s="259"/>
      <c r="I776" s="260"/>
      <c r="J776" s="255"/>
      <c r="K776" s="263"/>
    </row>
    <row r="777" ht="37.5" customHeight="1">
      <c r="B777" s="249" t="str">
        <f t="shared" si="7"/>
        <v>Unused</v>
      </c>
      <c r="C777" s="250" t="s">
        <v>1062</v>
      </c>
      <c r="D777" s="252"/>
      <c r="E777" s="252"/>
      <c r="F777" s="252"/>
      <c r="G777" s="252"/>
      <c r="H777" s="253"/>
      <c r="I777" s="254"/>
      <c r="J777" s="255"/>
      <c r="K777" s="263"/>
    </row>
    <row r="778" ht="37.5" customHeight="1">
      <c r="B778" s="249" t="str">
        <f t="shared" si="7"/>
        <v>Unused</v>
      </c>
      <c r="C778" s="256" t="s">
        <v>1063</v>
      </c>
      <c r="D778" s="258"/>
      <c r="E778" s="258"/>
      <c r="F778" s="258"/>
      <c r="G778" s="258"/>
      <c r="H778" s="259"/>
      <c r="I778" s="260"/>
      <c r="J778" s="255"/>
      <c r="K778" s="263"/>
    </row>
    <row r="779" ht="37.5" customHeight="1">
      <c r="B779" s="249" t="str">
        <f t="shared" si="7"/>
        <v>Unused</v>
      </c>
      <c r="C779" s="250" t="s">
        <v>1065</v>
      </c>
      <c r="D779" s="252"/>
      <c r="E779" s="252"/>
      <c r="F779" s="252"/>
      <c r="G779" s="252"/>
      <c r="H779" s="253"/>
      <c r="I779" s="254"/>
      <c r="J779" s="255"/>
      <c r="K779" s="263"/>
    </row>
    <row r="780" ht="37.5" customHeight="1">
      <c r="B780" s="249" t="str">
        <f t="shared" si="7"/>
        <v>Unused</v>
      </c>
      <c r="C780" s="256" t="s">
        <v>1066</v>
      </c>
      <c r="D780" s="258"/>
      <c r="E780" s="258"/>
      <c r="F780" s="258"/>
      <c r="G780" s="258"/>
      <c r="H780" s="259"/>
      <c r="I780" s="260"/>
      <c r="J780" s="255"/>
      <c r="K780" s="263"/>
    </row>
    <row r="781" ht="37.5" customHeight="1">
      <c r="B781" s="249" t="str">
        <f t="shared" si="7"/>
        <v>Unused</v>
      </c>
      <c r="C781" s="250" t="s">
        <v>1067</v>
      </c>
      <c r="D781" s="252"/>
      <c r="E781" s="252"/>
      <c r="F781" s="252"/>
      <c r="G781" s="252"/>
      <c r="H781" s="253"/>
      <c r="I781" s="254"/>
      <c r="J781" s="255"/>
      <c r="K781" s="263"/>
    </row>
    <row r="782" ht="37.5" customHeight="1">
      <c r="B782" s="249" t="str">
        <f t="shared" si="7"/>
        <v>Unused</v>
      </c>
      <c r="C782" s="256" t="s">
        <v>1068</v>
      </c>
      <c r="D782" s="258"/>
      <c r="E782" s="258"/>
      <c r="F782" s="258"/>
      <c r="G782" s="258"/>
      <c r="H782" s="259"/>
      <c r="I782" s="260"/>
      <c r="J782" s="255"/>
      <c r="K782" s="263"/>
    </row>
    <row r="783" ht="37.5" customHeight="1">
      <c r="B783" s="249" t="str">
        <f t="shared" si="7"/>
        <v>Unused</v>
      </c>
      <c r="C783" s="250" t="s">
        <v>1069</v>
      </c>
      <c r="D783" s="252"/>
      <c r="E783" s="252"/>
      <c r="F783" s="252"/>
      <c r="G783" s="252"/>
      <c r="H783" s="253"/>
      <c r="I783" s="254"/>
      <c r="J783" s="255"/>
      <c r="K783" s="263"/>
    </row>
    <row r="784" ht="37.5" customHeight="1">
      <c r="B784" s="249" t="str">
        <f t="shared" si="7"/>
        <v>Unused</v>
      </c>
      <c r="C784" s="256" t="s">
        <v>1070</v>
      </c>
      <c r="D784" s="258"/>
      <c r="E784" s="258"/>
      <c r="F784" s="258"/>
      <c r="G784" s="258"/>
      <c r="H784" s="259"/>
      <c r="I784" s="260"/>
      <c r="J784" s="255"/>
      <c r="K784" s="263"/>
    </row>
    <row r="785" ht="37.5" customHeight="1">
      <c r="B785" s="249" t="str">
        <f t="shared" si="7"/>
        <v>Unused</v>
      </c>
      <c r="C785" s="250" t="s">
        <v>1071</v>
      </c>
      <c r="D785" s="252"/>
      <c r="E785" s="252"/>
      <c r="F785" s="252"/>
      <c r="G785" s="252"/>
      <c r="H785" s="253"/>
      <c r="I785" s="254"/>
      <c r="J785" s="255"/>
      <c r="K785" s="263"/>
    </row>
    <row r="786" ht="37.5" customHeight="1">
      <c r="B786" s="249" t="str">
        <f t="shared" si="7"/>
        <v>Unused</v>
      </c>
      <c r="C786" s="256" t="s">
        <v>1072</v>
      </c>
      <c r="D786" s="258"/>
      <c r="E786" s="258"/>
      <c r="F786" s="258"/>
      <c r="G786" s="258"/>
      <c r="H786" s="259"/>
      <c r="I786" s="260"/>
      <c r="J786" s="255"/>
      <c r="K786" s="263"/>
    </row>
    <row r="787" ht="37.5" customHeight="1">
      <c r="B787" s="249" t="str">
        <f t="shared" si="7"/>
        <v>Unused</v>
      </c>
      <c r="C787" s="250" t="s">
        <v>1073</v>
      </c>
      <c r="D787" s="252"/>
      <c r="E787" s="252"/>
      <c r="F787" s="252"/>
      <c r="G787" s="252"/>
      <c r="H787" s="253"/>
      <c r="I787" s="254"/>
      <c r="J787" s="255"/>
      <c r="K787" s="263"/>
    </row>
    <row r="788" ht="37.5" customHeight="1">
      <c r="B788" s="249" t="str">
        <f t="shared" si="7"/>
        <v>Unused</v>
      </c>
      <c r="C788" s="256" t="s">
        <v>1074</v>
      </c>
      <c r="D788" s="258"/>
      <c r="E788" s="258"/>
      <c r="F788" s="258"/>
      <c r="G788" s="258"/>
      <c r="H788" s="259"/>
      <c r="I788" s="260"/>
      <c r="J788" s="255"/>
      <c r="K788" s="263"/>
    </row>
    <row r="789" ht="37.5" customHeight="1">
      <c r="B789" s="249" t="str">
        <f t="shared" si="7"/>
        <v>Unused</v>
      </c>
      <c r="C789" s="250" t="s">
        <v>1075</v>
      </c>
      <c r="D789" s="252"/>
      <c r="E789" s="252"/>
      <c r="F789" s="252"/>
      <c r="G789" s="252"/>
      <c r="H789" s="253"/>
      <c r="I789" s="254"/>
      <c r="J789" s="255"/>
      <c r="K789" s="263"/>
    </row>
    <row r="790" ht="37.5" customHeight="1">
      <c r="B790" s="249" t="str">
        <f t="shared" si="7"/>
        <v>Unused</v>
      </c>
      <c r="C790" s="256" t="s">
        <v>1076</v>
      </c>
      <c r="D790" s="258"/>
      <c r="E790" s="258"/>
      <c r="F790" s="258"/>
      <c r="G790" s="258"/>
      <c r="H790" s="259"/>
      <c r="I790" s="260"/>
      <c r="J790" s="255"/>
      <c r="K790" s="263"/>
    </row>
    <row r="791" ht="37.5" customHeight="1">
      <c r="B791" s="249" t="str">
        <f t="shared" si="7"/>
        <v>Unused</v>
      </c>
      <c r="C791" s="250" t="s">
        <v>1077</v>
      </c>
      <c r="D791" s="252"/>
      <c r="E791" s="252"/>
      <c r="F791" s="252"/>
      <c r="G791" s="252"/>
      <c r="H791" s="253"/>
      <c r="I791" s="254"/>
      <c r="J791" s="255"/>
      <c r="K791" s="263"/>
    </row>
    <row r="792" ht="37.5" customHeight="1">
      <c r="B792" s="249" t="str">
        <f t="shared" si="7"/>
        <v>Unused</v>
      </c>
      <c r="C792" s="256" t="s">
        <v>1078</v>
      </c>
      <c r="D792" s="258"/>
      <c r="E792" s="258"/>
      <c r="F792" s="258"/>
      <c r="G792" s="258"/>
      <c r="H792" s="259"/>
      <c r="I792" s="260"/>
      <c r="J792" s="255"/>
      <c r="K792" s="263"/>
    </row>
    <row r="793" ht="37.5" customHeight="1">
      <c r="B793" s="249" t="str">
        <f t="shared" si="7"/>
        <v>Unused</v>
      </c>
      <c r="C793" s="250" t="s">
        <v>1079</v>
      </c>
      <c r="D793" s="252"/>
      <c r="E793" s="252"/>
      <c r="F793" s="252"/>
      <c r="G793" s="252"/>
      <c r="H793" s="253"/>
      <c r="I793" s="254"/>
      <c r="J793" s="255"/>
      <c r="K793" s="263"/>
    </row>
    <row r="794" ht="37.5" customHeight="1">
      <c r="B794" s="249" t="str">
        <f t="shared" si="7"/>
        <v>Unused</v>
      </c>
      <c r="C794" s="256" t="s">
        <v>1080</v>
      </c>
      <c r="D794" s="258"/>
      <c r="E794" s="258"/>
      <c r="F794" s="258"/>
      <c r="G794" s="258"/>
      <c r="H794" s="259"/>
      <c r="I794" s="260"/>
      <c r="J794" s="255"/>
      <c r="K794" s="263"/>
    </row>
    <row r="795" ht="37.5" customHeight="1">
      <c r="B795" s="249" t="str">
        <f t="shared" si="7"/>
        <v>Unused</v>
      </c>
      <c r="C795" s="250" t="s">
        <v>1081</v>
      </c>
      <c r="D795" s="252"/>
      <c r="E795" s="252"/>
      <c r="F795" s="252"/>
      <c r="G795" s="252"/>
      <c r="H795" s="253"/>
      <c r="I795" s="254"/>
      <c r="J795" s="255"/>
      <c r="K795" s="263"/>
    </row>
    <row r="796" ht="37.5" customHeight="1">
      <c r="B796" s="249" t="str">
        <f t="shared" si="7"/>
        <v>Unused</v>
      </c>
      <c r="C796" s="256" t="s">
        <v>1082</v>
      </c>
      <c r="D796" s="258"/>
      <c r="E796" s="258"/>
      <c r="F796" s="258"/>
      <c r="G796" s="258"/>
      <c r="H796" s="259"/>
      <c r="I796" s="260"/>
      <c r="J796" s="255"/>
      <c r="K796" s="263"/>
    </row>
    <row r="797" ht="37.5" customHeight="1">
      <c r="B797" s="249" t="str">
        <f t="shared" si="7"/>
        <v>Unused</v>
      </c>
      <c r="C797" s="250" t="s">
        <v>1083</v>
      </c>
      <c r="D797" s="252"/>
      <c r="E797" s="252"/>
      <c r="F797" s="252"/>
      <c r="G797" s="252"/>
      <c r="H797" s="253"/>
      <c r="I797" s="254"/>
      <c r="J797" s="255"/>
      <c r="K797" s="263"/>
    </row>
    <row r="798" ht="37.5" customHeight="1">
      <c r="B798" s="249" t="str">
        <f t="shared" si="7"/>
        <v>Unused</v>
      </c>
      <c r="C798" s="256" t="s">
        <v>1084</v>
      </c>
      <c r="D798" s="258"/>
      <c r="E798" s="258"/>
      <c r="F798" s="258"/>
      <c r="G798" s="258"/>
      <c r="H798" s="259"/>
      <c r="I798" s="260"/>
      <c r="J798" s="255"/>
      <c r="K798" s="263"/>
    </row>
    <row r="799" ht="37.5" customHeight="1">
      <c r="B799" s="249" t="str">
        <f t="shared" si="7"/>
        <v>Unused</v>
      </c>
      <c r="C799" s="250" t="s">
        <v>1085</v>
      </c>
      <c r="D799" s="252"/>
      <c r="E799" s="252"/>
      <c r="F799" s="252"/>
      <c r="G799" s="252"/>
      <c r="H799" s="253"/>
      <c r="I799" s="254"/>
      <c r="J799" s="255"/>
      <c r="K799" s="263"/>
    </row>
    <row r="800" ht="37.5" customHeight="1">
      <c r="B800" s="249" t="str">
        <f t="shared" si="7"/>
        <v>Unused</v>
      </c>
      <c r="C800" s="256" t="s">
        <v>1086</v>
      </c>
      <c r="D800" s="258"/>
      <c r="E800" s="258"/>
      <c r="F800" s="258"/>
      <c r="G800" s="258"/>
      <c r="H800" s="259"/>
      <c r="I800" s="260"/>
      <c r="J800" s="255"/>
      <c r="K800" s="263"/>
    </row>
    <row r="801" ht="37.5" customHeight="1">
      <c r="B801" s="249" t="str">
        <f t="shared" si="7"/>
        <v>Unused</v>
      </c>
      <c r="C801" s="250" t="s">
        <v>1087</v>
      </c>
      <c r="D801" s="252"/>
      <c r="E801" s="252"/>
      <c r="F801" s="252"/>
      <c r="G801" s="252"/>
      <c r="H801" s="253"/>
      <c r="I801" s="254"/>
      <c r="J801" s="255"/>
      <c r="K801" s="263"/>
    </row>
    <row r="802" ht="37.5" customHeight="1">
      <c r="B802" s="249" t="str">
        <f t="shared" si="7"/>
        <v>Unused</v>
      </c>
      <c r="C802" s="256" t="s">
        <v>1088</v>
      </c>
      <c r="D802" s="258"/>
      <c r="E802" s="258"/>
      <c r="F802" s="258"/>
      <c r="G802" s="258"/>
      <c r="H802" s="259"/>
      <c r="I802" s="260"/>
      <c r="J802" s="255"/>
      <c r="K802" s="263"/>
    </row>
    <row r="803" ht="37.5" customHeight="1">
      <c r="B803" s="249" t="str">
        <f t="shared" si="7"/>
        <v>Unused</v>
      </c>
      <c r="C803" s="250" t="s">
        <v>1089</v>
      </c>
      <c r="D803" s="252"/>
      <c r="E803" s="252"/>
      <c r="F803" s="252"/>
      <c r="G803" s="252"/>
      <c r="H803" s="253"/>
      <c r="I803" s="254"/>
      <c r="J803" s="255"/>
      <c r="K803" s="263"/>
    </row>
    <row r="804" ht="37.5" customHeight="1">
      <c r="B804" s="249" t="str">
        <f t="shared" si="7"/>
        <v>Unused</v>
      </c>
      <c r="C804" s="256" t="s">
        <v>1090</v>
      </c>
      <c r="D804" s="258"/>
      <c r="E804" s="258"/>
      <c r="F804" s="258"/>
      <c r="G804" s="258"/>
      <c r="H804" s="259"/>
      <c r="I804" s="260"/>
      <c r="J804" s="255"/>
      <c r="K804" s="263"/>
    </row>
    <row r="805" ht="37.5" customHeight="1">
      <c r="B805" s="249" t="str">
        <f t="shared" si="7"/>
        <v>Unused</v>
      </c>
      <c r="C805" s="250" t="s">
        <v>1091</v>
      </c>
      <c r="D805" s="252"/>
      <c r="E805" s="252"/>
      <c r="F805" s="252"/>
      <c r="G805" s="252"/>
      <c r="H805" s="253"/>
      <c r="I805" s="254"/>
      <c r="J805" s="255"/>
      <c r="K805" s="263"/>
    </row>
    <row r="806" ht="37.5" customHeight="1">
      <c r="B806" s="249" t="str">
        <f t="shared" si="7"/>
        <v>Unused</v>
      </c>
      <c r="C806" s="256" t="s">
        <v>1092</v>
      </c>
      <c r="D806" s="258"/>
      <c r="E806" s="258"/>
      <c r="F806" s="258"/>
      <c r="G806" s="258"/>
      <c r="H806" s="259"/>
      <c r="I806" s="260"/>
      <c r="J806" s="255"/>
      <c r="K806" s="263"/>
    </row>
    <row r="807" ht="37.5" customHeight="1">
      <c r="B807" s="249" t="str">
        <f t="shared" si="7"/>
        <v>Unused</v>
      </c>
      <c r="C807" s="250" t="s">
        <v>1093</v>
      </c>
      <c r="D807" s="252"/>
      <c r="E807" s="252"/>
      <c r="F807" s="252"/>
      <c r="G807" s="252"/>
      <c r="H807" s="253"/>
      <c r="I807" s="254"/>
      <c r="J807" s="255"/>
      <c r="K807" s="263"/>
    </row>
    <row r="808" ht="37.5" customHeight="1">
      <c r="B808" s="249" t="str">
        <f t="shared" si="7"/>
        <v>Unused</v>
      </c>
      <c r="C808" s="256" t="s">
        <v>1094</v>
      </c>
      <c r="D808" s="258"/>
      <c r="E808" s="258"/>
      <c r="F808" s="258"/>
      <c r="G808" s="258"/>
      <c r="H808" s="259"/>
      <c r="I808" s="260"/>
      <c r="J808" s="255"/>
      <c r="K808" s="263"/>
    </row>
    <row r="809" ht="37.5" customHeight="1">
      <c r="B809" s="249" t="str">
        <f t="shared" si="7"/>
        <v>Unused</v>
      </c>
      <c r="C809" s="250" t="s">
        <v>1095</v>
      </c>
      <c r="D809" s="252"/>
      <c r="E809" s="252"/>
      <c r="F809" s="252"/>
      <c r="G809" s="252"/>
      <c r="H809" s="253"/>
      <c r="I809" s="254"/>
      <c r="J809" s="255"/>
      <c r="K809" s="263"/>
    </row>
    <row r="810" ht="37.5" customHeight="1">
      <c r="B810" s="249" t="str">
        <f t="shared" si="7"/>
        <v>Unused</v>
      </c>
      <c r="C810" s="256" t="s">
        <v>1096</v>
      </c>
      <c r="D810" s="258"/>
      <c r="E810" s="258"/>
      <c r="F810" s="258"/>
      <c r="G810" s="258"/>
      <c r="H810" s="259"/>
      <c r="I810" s="260"/>
      <c r="J810" s="255"/>
      <c r="K810" s="263"/>
    </row>
    <row r="811" ht="37.5" customHeight="1">
      <c r="B811" s="249" t="str">
        <f t="shared" si="7"/>
        <v>Unused</v>
      </c>
      <c r="C811" s="250" t="s">
        <v>1097</v>
      </c>
      <c r="D811" s="252"/>
      <c r="E811" s="252"/>
      <c r="F811" s="252"/>
      <c r="G811" s="252"/>
      <c r="H811" s="253"/>
      <c r="I811" s="254"/>
      <c r="J811" s="255"/>
      <c r="K811" s="263"/>
    </row>
    <row r="812" ht="37.5" customHeight="1">
      <c r="B812" s="249" t="str">
        <f t="shared" si="7"/>
        <v>Unused</v>
      </c>
      <c r="C812" s="256" t="s">
        <v>1098</v>
      </c>
      <c r="D812" s="258"/>
      <c r="E812" s="258"/>
      <c r="F812" s="258"/>
      <c r="G812" s="258"/>
      <c r="H812" s="259"/>
      <c r="I812" s="260"/>
      <c r="J812" s="255"/>
      <c r="K812" s="263"/>
    </row>
    <row r="813" ht="37.5" customHeight="1">
      <c r="B813" s="249" t="str">
        <f t="shared" si="7"/>
        <v>Unused</v>
      </c>
      <c r="C813" s="250" t="s">
        <v>1099</v>
      </c>
      <c r="D813" s="252"/>
      <c r="E813" s="252"/>
      <c r="F813" s="252"/>
      <c r="G813" s="252"/>
      <c r="H813" s="253"/>
      <c r="I813" s="254"/>
      <c r="J813" s="255"/>
      <c r="K813" s="263"/>
    </row>
    <row r="814" ht="37.5" customHeight="1">
      <c r="B814" s="249" t="str">
        <f t="shared" si="7"/>
        <v>Unused</v>
      </c>
      <c r="C814" s="256" t="s">
        <v>1100</v>
      </c>
      <c r="D814" s="258"/>
      <c r="E814" s="258"/>
      <c r="F814" s="258"/>
      <c r="G814" s="258"/>
      <c r="H814" s="259"/>
      <c r="I814" s="260"/>
      <c r="J814" s="255"/>
      <c r="K814" s="263"/>
    </row>
    <row r="815" ht="37.5" customHeight="1">
      <c r="B815" s="249" t="str">
        <f t="shared" si="7"/>
        <v>Unused</v>
      </c>
      <c r="C815" s="250" t="s">
        <v>1101</v>
      </c>
      <c r="D815" s="252"/>
      <c r="E815" s="252"/>
      <c r="F815" s="252"/>
      <c r="G815" s="252"/>
      <c r="H815" s="253"/>
      <c r="I815" s="254"/>
      <c r="J815" s="255"/>
      <c r="K815" s="263"/>
    </row>
    <row r="816" ht="37.5" customHeight="1">
      <c r="B816" s="249" t="str">
        <f t="shared" si="7"/>
        <v>Unused</v>
      </c>
      <c r="C816" s="256" t="s">
        <v>1102</v>
      </c>
      <c r="D816" s="258"/>
      <c r="E816" s="258"/>
      <c r="F816" s="258"/>
      <c r="G816" s="258"/>
      <c r="H816" s="259"/>
      <c r="I816" s="260"/>
      <c r="J816" s="255"/>
      <c r="K816" s="263"/>
    </row>
    <row r="817" ht="37.5" customHeight="1">
      <c r="B817" s="249" t="str">
        <f t="shared" si="7"/>
        <v>Unused</v>
      </c>
      <c r="C817" s="250" t="s">
        <v>1103</v>
      </c>
      <c r="D817" s="252"/>
      <c r="E817" s="252"/>
      <c r="F817" s="252"/>
      <c r="G817" s="252"/>
      <c r="H817" s="253"/>
      <c r="I817" s="254"/>
      <c r="J817" s="255"/>
      <c r="K817" s="263"/>
    </row>
    <row r="818" ht="37.5" customHeight="1">
      <c r="B818" s="249" t="str">
        <f t="shared" si="7"/>
        <v>Unused</v>
      </c>
      <c r="C818" s="256" t="s">
        <v>1104</v>
      </c>
      <c r="D818" s="258"/>
      <c r="E818" s="258"/>
      <c r="F818" s="258"/>
      <c r="G818" s="258"/>
      <c r="H818" s="259"/>
      <c r="I818" s="260"/>
      <c r="J818" s="255"/>
      <c r="K818" s="263"/>
    </row>
    <row r="819" ht="37.5" customHeight="1">
      <c r="B819" s="249" t="str">
        <f t="shared" si="7"/>
        <v>Unused</v>
      </c>
      <c r="C819" s="250" t="s">
        <v>1105</v>
      </c>
      <c r="D819" s="252"/>
      <c r="E819" s="252"/>
      <c r="F819" s="252"/>
      <c r="G819" s="252"/>
      <c r="H819" s="253"/>
      <c r="I819" s="254"/>
      <c r="J819" s="255"/>
      <c r="K819" s="263"/>
    </row>
    <row r="820" ht="37.5" customHeight="1">
      <c r="B820" s="249" t="str">
        <f t="shared" si="7"/>
        <v>Unused</v>
      </c>
      <c r="C820" s="256" t="s">
        <v>1106</v>
      </c>
      <c r="D820" s="258"/>
      <c r="E820" s="258"/>
      <c r="F820" s="258"/>
      <c r="G820" s="258"/>
      <c r="H820" s="259"/>
      <c r="I820" s="260"/>
      <c r="J820" s="255"/>
      <c r="K820" s="263"/>
    </row>
    <row r="821" ht="37.5" customHeight="1">
      <c r="B821" s="249" t="str">
        <f t="shared" si="7"/>
        <v>Unused</v>
      </c>
      <c r="C821" s="250" t="s">
        <v>1107</v>
      </c>
      <c r="D821" s="252"/>
      <c r="E821" s="252"/>
      <c r="F821" s="252"/>
      <c r="G821" s="252"/>
      <c r="H821" s="253"/>
      <c r="I821" s="254"/>
      <c r="J821" s="255"/>
      <c r="K821" s="263"/>
    </row>
    <row r="822" ht="37.5" customHeight="1">
      <c r="B822" s="249" t="str">
        <f t="shared" si="7"/>
        <v>Unused</v>
      </c>
      <c r="C822" s="256" t="s">
        <v>1108</v>
      </c>
      <c r="D822" s="258"/>
      <c r="E822" s="258"/>
      <c r="F822" s="258"/>
      <c r="G822" s="258"/>
      <c r="H822" s="259"/>
      <c r="I822" s="260"/>
      <c r="J822" s="255"/>
      <c r="K822" s="263"/>
    </row>
    <row r="823" ht="37.5" customHeight="1">
      <c r="B823" s="249" t="str">
        <f t="shared" si="7"/>
        <v>Unused</v>
      </c>
      <c r="C823" s="250" t="s">
        <v>1109</v>
      </c>
      <c r="D823" s="252"/>
      <c r="E823" s="252"/>
      <c r="F823" s="252"/>
      <c r="G823" s="252"/>
      <c r="H823" s="253"/>
      <c r="I823" s="254"/>
      <c r="J823" s="255"/>
      <c r="K823" s="263"/>
    </row>
    <row r="824" ht="37.5" customHeight="1">
      <c r="B824" s="249" t="str">
        <f t="shared" si="7"/>
        <v>Unused</v>
      </c>
      <c r="C824" s="256" t="s">
        <v>1110</v>
      </c>
      <c r="D824" s="258"/>
      <c r="E824" s="258"/>
      <c r="F824" s="258"/>
      <c r="G824" s="258"/>
      <c r="H824" s="259"/>
      <c r="I824" s="260"/>
      <c r="J824" s="255"/>
      <c r="K824" s="263"/>
    </row>
    <row r="825" ht="37.5" customHeight="1">
      <c r="B825" s="249" t="str">
        <f t="shared" si="7"/>
        <v>Unused</v>
      </c>
      <c r="C825" s="250" t="s">
        <v>1111</v>
      </c>
      <c r="D825" s="252"/>
      <c r="E825" s="252"/>
      <c r="F825" s="252"/>
      <c r="G825" s="252"/>
      <c r="H825" s="253"/>
      <c r="I825" s="254"/>
      <c r="J825" s="255"/>
      <c r="K825" s="263"/>
    </row>
    <row r="826" ht="37.5" customHeight="1">
      <c r="B826" s="249" t="str">
        <f t="shared" si="7"/>
        <v>Unused</v>
      </c>
      <c r="C826" s="256" t="s">
        <v>1112</v>
      </c>
      <c r="D826" s="258"/>
      <c r="E826" s="258"/>
      <c r="F826" s="258"/>
      <c r="G826" s="258"/>
      <c r="H826" s="259"/>
      <c r="I826" s="260"/>
      <c r="J826" s="255"/>
      <c r="K826" s="263"/>
    </row>
    <row r="827" ht="37.5" customHeight="1">
      <c r="B827" s="249" t="str">
        <f t="shared" si="7"/>
        <v>Unused</v>
      </c>
      <c r="C827" s="250" t="s">
        <v>1113</v>
      </c>
      <c r="D827" s="252"/>
      <c r="E827" s="252"/>
      <c r="F827" s="252"/>
      <c r="G827" s="252"/>
      <c r="H827" s="253"/>
      <c r="I827" s="254"/>
      <c r="J827" s="255"/>
      <c r="K827" s="263"/>
    </row>
    <row r="828" ht="37.5" customHeight="1">
      <c r="B828" s="249" t="str">
        <f t="shared" si="7"/>
        <v>Unused</v>
      </c>
      <c r="C828" s="256" t="s">
        <v>1114</v>
      </c>
      <c r="D828" s="258"/>
      <c r="E828" s="258"/>
      <c r="F828" s="258"/>
      <c r="G828" s="258"/>
      <c r="H828" s="259"/>
      <c r="I828" s="260"/>
      <c r="J828" s="255"/>
      <c r="K828" s="263"/>
    </row>
    <row r="829" ht="37.5" customHeight="1">
      <c r="B829" s="249" t="str">
        <f t="shared" si="7"/>
        <v>Unused</v>
      </c>
      <c r="C829" s="250" t="s">
        <v>1115</v>
      </c>
      <c r="D829" s="252"/>
      <c r="E829" s="252"/>
      <c r="F829" s="252"/>
      <c r="G829" s="252"/>
      <c r="H829" s="253"/>
      <c r="I829" s="254"/>
      <c r="J829" s="255"/>
      <c r="K829" s="263"/>
    </row>
    <row r="830" ht="37.5" customHeight="1">
      <c r="B830" s="249" t="str">
        <f t="shared" si="7"/>
        <v>Unused</v>
      </c>
      <c r="C830" s="256" t="s">
        <v>1116</v>
      </c>
      <c r="D830" s="258"/>
      <c r="E830" s="258"/>
      <c r="F830" s="258"/>
      <c r="G830" s="258"/>
      <c r="H830" s="259"/>
      <c r="I830" s="260"/>
      <c r="J830" s="255"/>
      <c r="K830" s="263"/>
    </row>
    <row r="831" ht="37.5" customHeight="1">
      <c r="B831" s="249" t="str">
        <f t="shared" si="7"/>
        <v>Unused</v>
      </c>
      <c r="C831" s="250" t="s">
        <v>1117</v>
      </c>
      <c r="D831" s="252"/>
      <c r="E831" s="252"/>
      <c r="F831" s="252"/>
      <c r="G831" s="252"/>
      <c r="H831" s="253"/>
      <c r="I831" s="254"/>
      <c r="J831" s="255"/>
      <c r="K831" s="263"/>
    </row>
    <row r="832" ht="37.5" customHeight="1">
      <c r="B832" s="249" t="str">
        <f t="shared" si="7"/>
        <v>Unused</v>
      </c>
      <c r="C832" s="256" t="s">
        <v>1118</v>
      </c>
      <c r="D832" s="258"/>
      <c r="E832" s="258"/>
      <c r="F832" s="258"/>
      <c r="G832" s="258"/>
      <c r="H832" s="259"/>
      <c r="I832" s="260"/>
      <c r="J832" s="255"/>
      <c r="K832" s="263"/>
    </row>
    <row r="833" ht="37.5" customHeight="1">
      <c r="B833" s="249" t="str">
        <f t="shared" si="7"/>
        <v>Unused</v>
      </c>
      <c r="C833" s="250" t="s">
        <v>1119</v>
      </c>
      <c r="D833" s="252"/>
      <c r="E833" s="252"/>
      <c r="F833" s="252"/>
      <c r="G833" s="252"/>
      <c r="H833" s="253"/>
      <c r="I833" s="254"/>
      <c r="J833" s="255"/>
      <c r="K833" s="263"/>
    </row>
    <row r="834" ht="37.5" customHeight="1">
      <c r="B834" s="249" t="str">
        <f t="shared" si="7"/>
        <v>Unused</v>
      </c>
      <c r="C834" s="256" t="s">
        <v>1120</v>
      </c>
      <c r="D834" s="258"/>
      <c r="E834" s="258"/>
      <c r="F834" s="258"/>
      <c r="G834" s="258"/>
      <c r="H834" s="259"/>
      <c r="I834" s="260"/>
      <c r="J834" s="255"/>
      <c r="K834" s="263"/>
    </row>
    <row r="835" ht="37.5" customHeight="1">
      <c r="B835" s="249" t="str">
        <f t="shared" si="7"/>
        <v>Unused</v>
      </c>
      <c r="C835" s="250" t="s">
        <v>1121</v>
      </c>
      <c r="D835" s="252"/>
      <c r="E835" s="252"/>
      <c r="F835" s="252"/>
      <c r="G835" s="252"/>
      <c r="H835" s="253"/>
      <c r="I835" s="254"/>
      <c r="J835" s="255"/>
      <c r="K835" s="263"/>
    </row>
    <row r="836" ht="37.5" customHeight="1">
      <c r="B836" s="249" t="str">
        <f t="shared" si="7"/>
        <v>Unused</v>
      </c>
      <c r="C836" s="256" t="s">
        <v>1123</v>
      </c>
      <c r="D836" s="258"/>
      <c r="E836" s="258"/>
      <c r="F836" s="258"/>
      <c r="G836" s="258"/>
      <c r="H836" s="259"/>
      <c r="I836" s="260"/>
      <c r="J836" s="255"/>
      <c r="K836" s="263"/>
    </row>
    <row r="837" ht="37.5" customHeight="1">
      <c r="B837" s="249" t="str">
        <f t="shared" si="7"/>
        <v>Unused</v>
      </c>
      <c r="C837" s="250" t="s">
        <v>1125</v>
      </c>
      <c r="D837" s="252"/>
      <c r="E837" s="252"/>
      <c r="F837" s="252"/>
      <c r="G837" s="252"/>
      <c r="H837" s="253"/>
      <c r="I837" s="254"/>
      <c r="J837" s="255"/>
      <c r="K837" s="263"/>
    </row>
    <row r="838" ht="37.5" customHeight="1">
      <c r="B838" s="249" t="str">
        <f t="shared" si="7"/>
        <v>Unused</v>
      </c>
      <c r="C838" s="256" t="s">
        <v>1127</v>
      </c>
      <c r="D838" s="258"/>
      <c r="E838" s="258"/>
      <c r="F838" s="258"/>
      <c r="G838" s="258"/>
      <c r="H838" s="259"/>
      <c r="I838" s="260"/>
      <c r="J838" s="255"/>
      <c r="K838" s="263"/>
    </row>
    <row r="839" ht="37.5" customHeight="1">
      <c r="B839" s="249" t="str">
        <f t="shared" si="7"/>
        <v>Unused</v>
      </c>
      <c r="C839" s="250" t="s">
        <v>1128</v>
      </c>
      <c r="D839" s="252"/>
      <c r="E839" s="252"/>
      <c r="F839" s="252"/>
      <c r="G839" s="252"/>
      <c r="H839" s="253"/>
      <c r="I839" s="254"/>
      <c r="J839" s="255"/>
      <c r="K839" s="263"/>
    </row>
    <row r="840" ht="37.5" customHeight="1">
      <c r="B840" s="249" t="str">
        <f t="shared" si="7"/>
        <v>Unused</v>
      </c>
      <c r="C840" s="256" t="s">
        <v>1129</v>
      </c>
      <c r="D840" s="258"/>
      <c r="E840" s="258"/>
      <c r="F840" s="258"/>
      <c r="G840" s="258"/>
      <c r="H840" s="259"/>
      <c r="I840" s="260"/>
      <c r="J840" s="255"/>
      <c r="K840" s="263"/>
    </row>
    <row r="841" ht="37.5" customHeight="1">
      <c r="B841" s="249" t="str">
        <f t="shared" si="7"/>
        <v>Unused</v>
      </c>
      <c r="C841" s="250" t="s">
        <v>1130</v>
      </c>
      <c r="D841" s="252"/>
      <c r="E841" s="252"/>
      <c r="F841" s="252"/>
      <c r="G841" s="252"/>
      <c r="H841" s="253"/>
      <c r="I841" s="254"/>
      <c r="J841" s="255"/>
      <c r="K841" s="263"/>
    </row>
    <row r="842" ht="37.5" customHeight="1">
      <c r="B842" s="249" t="str">
        <f t="shared" si="7"/>
        <v>Unused</v>
      </c>
      <c r="C842" s="256" t="s">
        <v>1131</v>
      </c>
      <c r="D842" s="258"/>
      <c r="E842" s="258"/>
      <c r="F842" s="258"/>
      <c r="G842" s="258"/>
      <c r="H842" s="259"/>
      <c r="I842" s="260"/>
      <c r="J842" s="255"/>
      <c r="K842" s="263"/>
    </row>
    <row r="843" ht="37.5" customHeight="1">
      <c r="B843" s="249" t="str">
        <f t="shared" si="7"/>
        <v>Unused</v>
      </c>
      <c r="C843" s="250" t="s">
        <v>1132</v>
      </c>
      <c r="D843" s="252"/>
      <c r="E843" s="252"/>
      <c r="F843" s="252"/>
      <c r="G843" s="252"/>
      <c r="H843" s="253"/>
      <c r="I843" s="254"/>
      <c r="J843" s="255"/>
      <c r="K843" s="263"/>
    </row>
    <row r="844" ht="37.5" customHeight="1">
      <c r="B844" s="249" t="str">
        <f t="shared" si="7"/>
        <v>Unused</v>
      </c>
      <c r="C844" s="256" t="s">
        <v>1133</v>
      </c>
      <c r="D844" s="258"/>
      <c r="E844" s="258"/>
      <c r="F844" s="258"/>
      <c r="G844" s="258"/>
      <c r="H844" s="259"/>
      <c r="I844" s="260"/>
      <c r="J844" s="255"/>
      <c r="K844" s="263"/>
    </row>
    <row r="845" ht="37.5" customHeight="1">
      <c r="B845" s="249" t="str">
        <f t="shared" si="7"/>
        <v>Unused</v>
      </c>
      <c r="C845" s="250" t="s">
        <v>1134</v>
      </c>
      <c r="D845" s="252"/>
      <c r="E845" s="252"/>
      <c r="F845" s="252"/>
      <c r="G845" s="252"/>
      <c r="H845" s="253"/>
      <c r="I845" s="254"/>
      <c r="J845" s="255"/>
      <c r="K845" s="263"/>
    </row>
    <row r="846" ht="37.5" customHeight="1">
      <c r="B846" s="249" t="str">
        <f t="shared" si="7"/>
        <v>Unused</v>
      </c>
      <c r="C846" s="256" t="s">
        <v>1135</v>
      </c>
      <c r="D846" s="258"/>
      <c r="E846" s="258"/>
      <c r="F846" s="258"/>
      <c r="G846" s="258"/>
      <c r="H846" s="259"/>
      <c r="I846" s="260"/>
      <c r="J846" s="255"/>
      <c r="K846" s="263"/>
    </row>
    <row r="847" ht="37.5" customHeight="1">
      <c r="B847" s="249" t="str">
        <f t="shared" si="7"/>
        <v>Unused</v>
      </c>
      <c r="C847" s="250" t="s">
        <v>1136</v>
      </c>
      <c r="D847" s="252"/>
      <c r="E847" s="252"/>
      <c r="F847" s="252"/>
      <c r="G847" s="252"/>
      <c r="H847" s="253"/>
      <c r="I847" s="254"/>
      <c r="J847" s="255"/>
      <c r="K847" s="263"/>
    </row>
    <row r="848" ht="37.5" customHeight="1">
      <c r="B848" s="249" t="str">
        <f t="shared" si="7"/>
        <v>Unused</v>
      </c>
      <c r="C848" s="256" t="s">
        <v>1137</v>
      </c>
      <c r="D848" s="258"/>
      <c r="E848" s="258"/>
      <c r="F848" s="258"/>
      <c r="G848" s="258"/>
      <c r="H848" s="259"/>
      <c r="I848" s="260"/>
      <c r="J848" s="255"/>
      <c r="K848" s="263"/>
    </row>
    <row r="849" ht="37.5" customHeight="1">
      <c r="B849" s="249" t="str">
        <f t="shared" si="7"/>
        <v>Unused</v>
      </c>
      <c r="C849" s="250" t="s">
        <v>1138</v>
      </c>
      <c r="D849" s="252"/>
      <c r="E849" s="252"/>
      <c r="F849" s="252"/>
      <c r="G849" s="252"/>
      <c r="H849" s="253"/>
      <c r="I849" s="254"/>
      <c r="J849" s="255"/>
      <c r="K849" s="263"/>
    </row>
    <row r="850" ht="37.5" customHeight="1">
      <c r="B850" s="249" t="str">
        <f t="shared" si="7"/>
        <v>Unused</v>
      </c>
      <c r="C850" s="256" t="s">
        <v>1139</v>
      </c>
      <c r="D850" s="258"/>
      <c r="E850" s="258"/>
      <c r="F850" s="258"/>
      <c r="G850" s="258"/>
      <c r="H850" s="259"/>
      <c r="I850" s="260"/>
      <c r="J850" s="255"/>
      <c r="K850" s="263"/>
    </row>
    <row r="851" ht="37.5" customHeight="1">
      <c r="B851" s="249" t="str">
        <f t="shared" si="7"/>
        <v>Unused</v>
      </c>
      <c r="C851" s="250" t="s">
        <v>1140</v>
      </c>
      <c r="D851" s="252"/>
      <c r="E851" s="252"/>
      <c r="F851" s="252"/>
      <c r="G851" s="252"/>
      <c r="H851" s="253"/>
      <c r="I851" s="254"/>
      <c r="J851" s="255"/>
      <c r="K851" s="263"/>
    </row>
    <row r="852" ht="37.5" customHeight="1">
      <c r="B852" s="249" t="str">
        <f t="shared" si="7"/>
        <v>Unused</v>
      </c>
      <c r="C852" s="256" t="s">
        <v>1141</v>
      </c>
      <c r="D852" s="258"/>
      <c r="E852" s="258"/>
      <c r="F852" s="258"/>
      <c r="G852" s="258"/>
      <c r="H852" s="259"/>
      <c r="I852" s="260"/>
      <c r="J852" s="255"/>
      <c r="K852" s="263"/>
    </row>
    <row r="853" ht="37.5" customHeight="1">
      <c r="B853" s="249" t="str">
        <f t="shared" si="7"/>
        <v>Unused</v>
      </c>
      <c r="C853" s="250" t="s">
        <v>1142</v>
      </c>
      <c r="D853" s="252"/>
      <c r="E853" s="252"/>
      <c r="F853" s="252"/>
      <c r="G853" s="252"/>
      <c r="H853" s="253"/>
      <c r="I853" s="254"/>
      <c r="J853" s="255"/>
      <c r="K853" s="263"/>
    </row>
    <row r="854" ht="37.5" customHeight="1">
      <c r="B854" s="249" t="str">
        <f t="shared" si="7"/>
        <v>Unused</v>
      </c>
      <c r="C854" s="256" t="s">
        <v>1143</v>
      </c>
      <c r="D854" s="258"/>
      <c r="E854" s="258"/>
      <c r="F854" s="258"/>
      <c r="G854" s="258"/>
      <c r="H854" s="259"/>
      <c r="I854" s="260"/>
      <c r="J854" s="255"/>
      <c r="K854" s="263"/>
    </row>
    <row r="855" ht="37.5" customHeight="1">
      <c r="B855" s="249" t="str">
        <f t="shared" si="7"/>
        <v>Unused</v>
      </c>
      <c r="C855" s="250" t="s">
        <v>1144</v>
      </c>
      <c r="D855" s="252"/>
      <c r="E855" s="252"/>
      <c r="F855" s="252"/>
      <c r="G855" s="252"/>
      <c r="H855" s="253"/>
      <c r="I855" s="254"/>
      <c r="J855" s="255"/>
      <c r="K855" s="263"/>
    </row>
    <row r="856" ht="37.5" customHeight="1">
      <c r="B856" s="249" t="str">
        <f t="shared" si="7"/>
        <v>Unused</v>
      </c>
      <c r="C856" s="256" t="s">
        <v>1145</v>
      </c>
      <c r="D856" s="258"/>
      <c r="E856" s="258"/>
      <c r="F856" s="258"/>
      <c r="G856" s="258"/>
      <c r="H856" s="259"/>
      <c r="I856" s="260"/>
      <c r="J856" s="255"/>
      <c r="K856" s="263"/>
    </row>
    <row r="857" ht="37.5" customHeight="1">
      <c r="B857" s="249" t="str">
        <f t="shared" si="7"/>
        <v>Unused</v>
      </c>
      <c r="C857" s="250" t="s">
        <v>1146</v>
      </c>
      <c r="D857" s="252"/>
      <c r="E857" s="252"/>
      <c r="F857" s="252"/>
      <c r="G857" s="252"/>
      <c r="H857" s="253"/>
      <c r="I857" s="254"/>
      <c r="J857" s="255"/>
      <c r="K857" s="263"/>
    </row>
    <row r="858" ht="37.5" customHeight="1">
      <c r="B858" s="249" t="str">
        <f t="shared" si="7"/>
        <v>Unused</v>
      </c>
      <c r="C858" s="256" t="s">
        <v>1147</v>
      </c>
      <c r="D858" s="258"/>
      <c r="E858" s="258"/>
      <c r="F858" s="258"/>
      <c r="G858" s="258"/>
      <c r="H858" s="259"/>
      <c r="I858" s="260"/>
      <c r="J858" s="255"/>
      <c r="K858" s="263"/>
    </row>
    <row r="859" ht="37.5" customHeight="1">
      <c r="B859" s="249" t="str">
        <f t="shared" si="7"/>
        <v>Unused</v>
      </c>
      <c r="C859" s="250" t="s">
        <v>1148</v>
      </c>
      <c r="D859" s="252"/>
      <c r="E859" s="252"/>
      <c r="F859" s="252"/>
      <c r="G859" s="252"/>
      <c r="H859" s="253"/>
      <c r="I859" s="254"/>
      <c r="J859" s="255"/>
      <c r="K859" s="263"/>
    </row>
    <row r="860" ht="37.5" customHeight="1">
      <c r="B860" s="249" t="str">
        <f t="shared" si="7"/>
        <v>Unused</v>
      </c>
      <c r="C860" s="256" t="s">
        <v>1149</v>
      </c>
      <c r="D860" s="258"/>
      <c r="E860" s="258"/>
      <c r="F860" s="258"/>
      <c r="G860" s="258"/>
      <c r="H860" s="259"/>
      <c r="I860" s="260"/>
      <c r="J860" s="255"/>
      <c r="K860" s="263"/>
    </row>
    <row r="861" ht="37.5" customHeight="1">
      <c r="B861" s="249" t="str">
        <f t="shared" si="7"/>
        <v>Unused</v>
      </c>
      <c r="C861" s="250" t="s">
        <v>1150</v>
      </c>
      <c r="D861" s="252"/>
      <c r="E861" s="252"/>
      <c r="F861" s="252"/>
      <c r="G861" s="252"/>
      <c r="H861" s="253"/>
      <c r="I861" s="254"/>
      <c r="J861" s="255"/>
      <c r="K861" s="263"/>
    </row>
    <row r="862" ht="37.5" customHeight="1">
      <c r="B862" s="249" t="str">
        <f t="shared" si="7"/>
        <v>Unused</v>
      </c>
      <c r="C862" s="256" t="s">
        <v>1151</v>
      </c>
      <c r="D862" s="258"/>
      <c r="E862" s="258"/>
      <c r="F862" s="258"/>
      <c r="G862" s="258"/>
      <c r="H862" s="259"/>
      <c r="I862" s="260"/>
      <c r="J862" s="255"/>
      <c r="K862" s="263"/>
    </row>
    <row r="863" ht="37.5" customHeight="1">
      <c r="B863" s="249" t="str">
        <f t="shared" si="7"/>
        <v>Unused</v>
      </c>
      <c r="C863" s="250" t="s">
        <v>1152</v>
      </c>
      <c r="D863" s="252"/>
      <c r="E863" s="252"/>
      <c r="F863" s="252"/>
      <c r="G863" s="252"/>
      <c r="H863" s="253"/>
      <c r="I863" s="254"/>
      <c r="J863" s="255"/>
      <c r="K863" s="263"/>
    </row>
    <row r="864" ht="37.5" customHeight="1">
      <c r="B864" s="249" t="str">
        <f t="shared" si="7"/>
        <v>Unused</v>
      </c>
      <c r="C864" s="256" t="s">
        <v>1153</v>
      </c>
      <c r="D864" s="258"/>
      <c r="E864" s="258"/>
      <c r="F864" s="258"/>
      <c r="G864" s="258"/>
      <c r="H864" s="259"/>
      <c r="I864" s="260"/>
      <c r="J864" s="255"/>
      <c r="K864" s="263"/>
    </row>
    <row r="865" ht="37.5" customHeight="1">
      <c r="B865" s="249" t="str">
        <f t="shared" si="7"/>
        <v>Unused</v>
      </c>
      <c r="C865" s="250" t="s">
        <v>1154</v>
      </c>
      <c r="D865" s="252"/>
      <c r="E865" s="252"/>
      <c r="F865" s="252"/>
      <c r="G865" s="252"/>
      <c r="H865" s="253"/>
      <c r="I865" s="254"/>
      <c r="J865" s="255"/>
      <c r="K865" s="263"/>
    </row>
    <row r="866" ht="37.5" customHeight="1">
      <c r="B866" s="249" t="str">
        <f t="shared" si="7"/>
        <v>Unused</v>
      </c>
      <c r="C866" s="256" t="s">
        <v>1155</v>
      </c>
      <c r="D866" s="258"/>
      <c r="E866" s="258"/>
      <c r="F866" s="258"/>
      <c r="G866" s="258"/>
      <c r="H866" s="259"/>
      <c r="I866" s="260"/>
      <c r="J866" s="255"/>
      <c r="K866" s="263"/>
    </row>
    <row r="867" ht="37.5" customHeight="1">
      <c r="B867" s="249" t="str">
        <f t="shared" si="7"/>
        <v>Unused</v>
      </c>
      <c r="C867" s="250" t="s">
        <v>1156</v>
      </c>
      <c r="D867" s="252"/>
      <c r="E867" s="252"/>
      <c r="F867" s="252"/>
      <c r="G867" s="252"/>
      <c r="H867" s="253"/>
      <c r="I867" s="254"/>
      <c r="J867" s="255"/>
      <c r="K867" s="263"/>
    </row>
    <row r="868" ht="37.5" customHeight="1">
      <c r="B868" s="249" t="str">
        <f t="shared" si="7"/>
        <v>Unused</v>
      </c>
      <c r="C868" s="256" t="s">
        <v>1157</v>
      </c>
      <c r="D868" s="258"/>
      <c r="E868" s="258"/>
      <c r="F868" s="258"/>
      <c r="G868" s="258"/>
      <c r="H868" s="259"/>
      <c r="I868" s="260"/>
      <c r="J868" s="255"/>
      <c r="K868" s="263"/>
    </row>
    <row r="869" ht="37.5" customHeight="1">
      <c r="B869" s="249" t="str">
        <f t="shared" si="7"/>
        <v>Unused</v>
      </c>
      <c r="C869" s="250" t="s">
        <v>1158</v>
      </c>
      <c r="D869" s="252"/>
      <c r="E869" s="252"/>
      <c r="F869" s="252"/>
      <c r="G869" s="252"/>
      <c r="H869" s="253"/>
      <c r="I869" s="254"/>
      <c r="J869" s="255"/>
      <c r="K869" s="263"/>
    </row>
    <row r="870" ht="37.5" customHeight="1">
      <c r="B870" s="249" t="str">
        <f t="shared" si="7"/>
        <v>Unused</v>
      </c>
      <c r="C870" s="256" t="s">
        <v>1159</v>
      </c>
      <c r="D870" s="258"/>
      <c r="E870" s="258"/>
      <c r="F870" s="258"/>
      <c r="G870" s="258"/>
      <c r="H870" s="259"/>
      <c r="I870" s="260"/>
      <c r="J870" s="255"/>
      <c r="K870" s="263"/>
    </row>
    <row r="871" ht="37.5" customHeight="1">
      <c r="B871" s="249" t="str">
        <f t="shared" si="7"/>
        <v>Unused</v>
      </c>
      <c r="C871" s="250" t="s">
        <v>1160</v>
      </c>
      <c r="D871" s="252"/>
      <c r="E871" s="252"/>
      <c r="F871" s="252"/>
      <c r="G871" s="252"/>
      <c r="H871" s="253"/>
      <c r="I871" s="254"/>
      <c r="J871" s="255"/>
      <c r="K871" s="263"/>
    </row>
    <row r="872" ht="37.5" customHeight="1">
      <c r="B872" s="249" t="str">
        <f t="shared" si="7"/>
        <v>Unused</v>
      </c>
      <c r="C872" s="256" t="s">
        <v>1161</v>
      </c>
      <c r="D872" s="258"/>
      <c r="E872" s="258"/>
      <c r="F872" s="258"/>
      <c r="G872" s="258"/>
      <c r="H872" s="259"/>
      <c r="I872" s="260"/>
      <c r="J872" s="255"/>
      <c r="K872" s="263"/>
    </row>
    <row r="873" ht="37.5" customHeight="1">
      <c r="B873" s="249" t="str">
        <f t="shared" si="7"/>
        <v>Unused</v>
      </c>
      <c r="C873" s="250" t="s">
        <v>1162</v>
      </c>
      <c r="D873" s="252"/>
      <c r="E873" s="252"/>
      <c r="F873" s="252"/>
      <c r="G873" s="252"/>
      <c r="H873" s="253"/>
      <c r="I873" s="254"/>
      <c r="J873" s="255"/>
      <c r="K873" s="263"/>
    </row>
    <row r="874" ht="37.5" customHeight="1">
      <c r="B874" s="249" t="str">
        <f t="shared" si="7"/>
        <v>Unused</v>
      </c>
      <c r="C874" s="256" t="s">
        <v>1163</v>
      </c>
      <c r="D874" s="258"/>
      <c r="E874" s="258"/>
      <c r="F874" s="258"/>
      <c r="G874" s="258"/>
      <c r="H874" s="259"/>
      <c r="I874" s="260"/>
      <c r="J874" s="255"/>
      <c r="K874" s="263"/>
    </row>
    <row r="875" ht="37.5" customHeight="1">
      <c r="B875" s="249" t="str">
        <f t="shared" si="7"/>
        <v>Unused</v>
      </c>
      <c r="C875" s="250" t="s">
        <v>1164</v>
      </c>
      <c r="D875" s="252"/>
      <c r="E875" s="252"/>
      <c r="F875" s="252"/>
      <c r="G875" s="252"/>
      <c r="H875" s="253"/>
      <c r="I875" s="254"/>
      <c r="J875" s="255"/>
      <c r="K875" s="263"/>
    </row>
    <row r="876" ht="37.5" customHeight="1">
      <c r="B876" s="249" t="str">
        <f t="shared" si="7"/>
        <v>Unused</v>
      </c>
      <c r="C876" s="256" t="s">
        <v>1165</v>
      </c>
      <c r="D876" s="258"/>
      <c r="E876" s="258"/>
      <c r="F876" s="258"/>
      <c r="G876" s="258"/>
      <c r="H876" s="259"/>
      <c r="I876" s="260"/>
      <c r="J876" s="255"/>
      <c r="K876" s="263"/>
    </row>
    <row r="877" ht="37.5" customHeight="1">
      <c r="B877" s="249" t="str">
        <f t="shared" si="7"/>
        <v>Unused</v>
      </c>
      <c r="C877" s="250" t="s">
        <v>1166</v>
      </c>
      <c r="D877" s="252"/>
      <c r="E877" s="252"/>
      <c r="F877" s="252"/>
      <c r="G877" s="252"/>
      <c r="H877" s="253"/>
      <c r="I877" s="254"/>
      <c r="J877" s="255"/>
      <c r="K877" s="263"/>
    </row>
    <row r="878" ht="37.5" customHeight="1">
      <c r="B878" s="249" t="str">
        <f t="shared" si="7"/>
        <v>Unused</v>
      </c>
      <c r="C878" s="256" t="s">
        <v>1167</v>
      </c>
      <c r="D878" s="258"/>
      <c r="E878" s="258"/>
      <c r="F878" s="258"/>
      <c r="G878" s="258"/>
      <c r="H878" s="259"/>
      <c r="I878" s="260"/>
      <c r="J878" s="255"/>
      <c r="K878" s="263"/>
    </row>
    <row r="879" ht="37.5" customHeight="1">
      <c r="B879" s="249" t="str">
        <f t="shared" si="7"/>
        <v>Unused</v>
      </c>
      <c r="C879" s="250" t="s">
        <v>1168</v>
      </c>
      <c r="D879" s="252"/>
      <c r="E879" s="252"/>
      <c r="F879" s="252"/>
      <c r="G879" s="252"/>
      <c r="H879" s="253"/>
      <c r="I879" s="254"/>
      <c r="J879" s="255"/>
      <c r="K879" s="263"/>
    </row>
    <row r="880" ht="37.5" customHeight="1">
      <c r="B880" s="249" t="str">
        <f t="shared" si="7"/>
        <v>Unused</v>
      </c>
      <c r="C880" s="256" t="s">
        <v>1169</v>
      </c>
      <c r="D880" s="258"/>
      <c r="E880" s="258"/>
      <c r="F880" s="258"/>
      <c r="G880" s="258"/>
      <c r="H880" s="259"/>
      <c r="I880" s="260"/>
      <c r="J880" s="255"/>
      <c r="K880" s="263"/>
    </row>
    <row r="881" ht="37.5" customHeight="1">
      <c r="B881" s="249" t="str">
        <f t="shared" si="7"/>
        <v>Unused</v>
      </c>
      <c r="C881" s="250" t="s">
        <v>1170</v>
      </c>
      <c r="D881" s="252"/>
      <c r="E881" s="252"/>
      <c r="F881" s="252"/>
      <c r="G881" s="252"/>
      <c r="H881" s="253"/>
      <c r="I881" s="254"/>
      <c r="J881" s="255"/>
      <c r="K881" s="263"/>
    </row>
    <row r="882" ht="37.5" customHeight="1">
      <c r="B882" s="249" t="str">
        <f t="shared" si="7"/>
        <v>Unused</v>
      </c>
      <c r="C882" s="256" t="s">
        <v>1171</v>
      </c>
      <c r="D882" s="258"/>
      <c r="E882" s="258"/>
      <c r="F882" s="258"/>
      <c r="G882" s="258"/>
      <c r="H882" s="259"/>
      <c r="I882" s="260"/>
      <c r="J882" s="255"/>
      <c r="K882" s="263"/>
    </row>
    <row r="883" ht="37.5" customHeight="1">
      <c r="B883" s="249" t="str">
        <f t="shared" si="7"/>
        <v>Unused</v>
      </c>
      <c r="C883" s="250" t="s">
        <v>1172</v>
      </c>
      <c r="D883" s="252"/>
      <c r="E883" s="252"/>
      <c r="F883" s="252"/>
      <c r="G883" s="252"/>
      <c r="H883" s="253"/>
      <c r="I883" s="254"/>
      <c r="J883" s="255"/>
      <c r="K883" s="263"/>
    </row>
    <row r="884" ht="37.5" customHeight="1">
      <c r="B884" s="249" t="str">
        <f t="shared" si="7"/>
        <v>Unused</v>
      </c>
      <c r="C884" s="256" t="s">
        <v>1173</v>
      </c>
      <c r="D884" s="258"/>
      <c r="E884" s="258"/>
      <c r="F884" s="258"/>
      <c r="G884" s="258"/>
      <c r="H884" s="259"/>
      <c r="I884" s="260"/>
      <c r="J884" s="255"/>
      <c r="K884" s="263"/>
    </row>
    <row r="885" ht="37.5" customHeight="1">
      <c r="B885" s="249" t="str">
        <f t="shared" si="7"/>
        <v>Unused</v>
      </c>
      <c r="C885" s="250" t="s">
        <v>1174</v>
      </c>
      <c r="D885" s="252"/>
      <c r="E885" s="252"/>
      <c r="F885" s="252"/>
      <c r="G885" s="252"/>
      <c r="H885" s="253"/>
      <c r="I885" s="254"/>
      <c r="J885" s="255"/>
      <c r="K885" s="263"/>
    </row>
    <row r="886" ht="37.5" customHeight="1">
      <c r="B886" s="249" t="str">
        <f t="shared" si="7"/>
        <v>Unused</v>
      </c>
      <c r="C886" s="256" t="s">
        <v>1175</v>
      </c>
      <c r="D886" s="258"/>
      <c r="E886" s="258"/>
      <c r="F886" s="258"/>
      <c r="G886" s="258"/>
      <c r="H886" s="259"/>
      <c r="I886" s="260"/>
      <c r="J886" s="255"/>
      <c r="K886" s="263"/>
    </row>
    <row r="887" ht="37.5" customHeight="1">
      <c r="B887" s="249" t="str">
        <f t="shared" si="7"/>
        <v>Unused</v>
      </c>
      <c r="C887" s="250" t="s">
        <v>1176</v>
      </c>
      <c r="D887" s="252"/>
      <c r="E887" s="252"/>
      <c r="F887" s="252"/>
      <c r="G887" s="252"/>
      <c r="H887" s="253"/>
      <c r="I887" s="254"/>
      <c r="J887" s="255"/>
      <c r="K887" s="263"/>
    </row>
    <row r="888" ht="37.5" customHeight="1">
      <c r="B888" s="249" t="str">
        <f t="shared" si="7"/>
        <v>Unused</v>
      </c>
      <c r="C888" s="256" t="s">
        <v>1177</v>
      </c>
      <c r="D888" s="258"/>
      <c r="E888" s="258"/>
      <c r="F888" s="258"/>
      <c r="G888" s="258"/>
      <c r="H888" s="259"/>
      <c r="I888" s="260"/>
      <c r="J888" s="255"/>
      <c r="K888" s="263"/>
    </row>
    <row r="889" ht="37.5" customHeight="1">
      <c r="B889" s="249" t="str">
        <f t="shared" si="7"/>
        <v>Unused</v>
      </c>
      <c r="C889" s="250" t="s">
        <v>1178</v>
      </c>
      <c r="D889" s="252"/>
      <c r="E889" s="252"/>
      <c r="F889" s="252"/>
      <c r="G889" s="252"/>
      <c r="H889" s="253"/>
      <c r="I889" s="254"/>
      <c r="J889" s="255"/>
      <c r="K889" s="263"/>
    </row>
    <row r="890" ht="37.5" customHeight="1">
      <c r="B890" s="249" t="str">
        <f t="shared" si="7"/>
        <v>Unused</v>
      </c>
      <c r="C890" s="256" t="s">
        <v>1179</v>
      </c>
      <c r="D890" s="258"/>
      <c r="E890" s="258"/>
      <c r="F890" s="258"/>
      <c r="G890" s="258"/>
      <c r="H890" s="259"/>
      <c r="I890" s="260"/>
      <c r="J890" s="255"/>
      <c r="K890" s="263"/>
    </row>
    <row r="891" ht="37.5" customHeight="1">
      <c r="B891" s="249" t="str">
        <f t="shared" si="7"/>
        <v>Unused</v>
      </c>
      <c r="C891" s="250" t="s">
        <v>1180</v>
      </c>
      <c r="D891" s="252"/>
      <c r="E891" s="252"/>
      <c r="F891" s="252"/>
      <c r="G891" s="252"/>
      <c r="H891" s="253"/>
      <c r="I891" s="254"/>
      <c r="J891" s="255"/>
      <c r="K891" s="263"/>
    </row>
    <row r="892" ht="37.5" customHeight="1">
      <c r="B892" s="249" t="str">
        <f t="shared" si="7"/>
        <v>Unused</v>
      </c>
      <c r="C892" s="256" t="s">
        <v>1181</v>
      </c>
      <c r="D892" s="258"/>
      <c r="E892" s="258"/>
      <c r="F892" s="258"/>
      <c r="G892" s="258"/>
      <c r="H892" s="259"/>
      <c r="I892" s="260"/>
      <c r="J892" s="255"/>
      <c r="K892" s="263"/>
    </row>
    <row r="893" ht="37.5" customHeight="1">
      <c r="B893" s="249" t="str">
        <f t="shared" si="7"/>
        <v>Unused</v>
      </c>
      <c r="C893" s="250" t="s">
        <v>1182</v>
      </c>
      <c r="D893" s="252"/>
      <c r="E893" s="252"/>
      <c r="F893" s="252"/>
      <c r="G893" s="252"/>
      <c r="H893" s="253"/>
      <c r="I893" s="254"/>
      <c r="J893" s="255"/>
      <c r="K893" s="263"/>
    </row>
    <row r="894" ht="37.5" customHeight="1">
      <c r="B894" s="249" t="str">
        <f t="shared" si="7"/>
        <v>Unused</v>
      </c>
      <c r="C894" s="256" t="s">
        <v>1183</v>
      </c>
      <c r="D894" s="258"/>
      <c r="E894" s="258"/>
      <c r="F894" s="258"/>
      <c r="G894" s="258"/>
      <c r="H894" s="259"/>
      <c r="I894" s="260"/>
      <c r="J894" s="255"/>
      <c r="K894" s="263"/>
    </row>
    <row r="895" ht="37.5" customHeight="1">
      <c r="B895" s="249" t="str">
        <f t="shared" si="7"/>
        <v>Unused</v>
      </c>
      <c r="C895" s="250" t="s">
        <v>1184</v>
      </c>
      <c r="D895" s="252"/>
      <c r="E895" s="252"/>
      <c r="F895" s="252"/>
      <c r="G895" s="252"/>
      <c r="H895" s="253"/>
      <c r="I895" s="254"/>
      <c r="J895" s="255"/>
      <c r="K895" s="263"/>
    </row>
    <row r="896" ht="37.5" customHeight="1">
      <c r="B896" s="249" t="str">
        <f t="shared" si="7"/>
        <v>Unused</v>
      </c>
      <c r="C896" s="256" t="s">
        <v>1185</v>
      </c>
      <c r="D896" s="258"/>
      <c r="E896" s="258"/>
      <c r="F896" s="258"/>
      <c r="G896" s="258"/>
      <c r="H896" s="259"/>
      <c r="I896" s="260"/>
      <c r="J896" s="255"/>
      <c r="K896" s="263"/>
    </row>
    <row r="897" ht="37.5" customHeight="1">
      <c r="B897" s="249" t="str">
        <f t="shared" si="7"/>
        <v>Unused</v>
      </c>
      <c r="C897" s="250" t="s">
        <v>1186</v>
      </c>
      <c r="D897" s="252"/>
      <c r="E897" s="252"/>
      <c r="F897" s="252"/>
      <c r="G897" s="252"/>
      <c r="H897" s="253"/>
      <c r="I897" s="254"/>
      <c r="J897" s="255"/>
      <c r="K897" s="263"/>
    </row>
    <row r="898" ht="37.5" customHeight="1">
      <c r="B898" s="249" t="str">
        <f t="shared" si="7"/>
        <v>Unused</v>
      </c>
      <c r="C898" s="256" t="s">
        <v>1187</v>
      </c>
      <c r="D898" s="258"/>
      <c r="E898" s="258"/>
      <c r="F898" s="258"/>
      <c r="G898" s="258"/>
      <c r="H898" s="259"/>
      <c r="I898" s="260"/>
      <c r="J898" s="255"/>
      <c r="K898" s="263"/>
    </row>
    <row r="899" ht="37.5" customHeight="1">
      <c r="B899" s="249" t="str">
        <f t="shared" si="7"/>
        <v>Unused</v>
      </c>
      <c r="C899" s="250" t="s">
        <v>1188</v>
      </c>
      <c r="D899" s="252"/>
      <c r="E899" s="252"/>
      <c r="F899" s="252"/>
      <c r="G899" s="252"/>
      <c r="H899" s="253"/>
      <c r="I899" s="254"/>
      <c r="J899" s="255"/>
      <c r="K899" s="263"/>
    </row>
    <row r="900" ht="37.5" customHeight="1">
      <c r="B900" s="249" t="str">
        <f t="shared" si="7"/>
        <v>Unused</v>
      </c>
      <c r="C900" s="256" t="s">
        <v>1189</v>
      </c>
      <c r="D900" s="258"/>
      <c r="E900" s="258"/>
      <c r="F900" s="258"/>
      <c r="G900" s="258"/>
      <c r="H900" s="259"/>
      <c r="I900" s="260"/>
      <c r="J900" s="255"/>
      <c r="K900" s="263"/>
    </row>
    <row r="901" ht="37.5" customHeight="1">
      <c r="B901" s="249" t="str">
        <f t="shared" si="7"/>
        <v>Unused</v>
      </c>
      <c r="C901" s="250" t="s">
        <v>1190</v>
      </c>
      <c r="D901" s="252"/>
      <c r="E901" s="252"/>
      <c r="F901" s="252"/>
      <c r="G901" s="252"/>
      <c r="H901" s="253"/>
      <c r="I901" s="254"/>
      <c r="J901" s="255"/>
      <c r="K901" s="263"/>
    </row>
    <row r="902" ht="37.5" customHeight="1">
      <c r="B902" s="249" t="str">
        <f t="shared" si="7"/>
        <v>Unused</v>
      </c>
      <c r="C902" s="256" t="s">
        <v>1191</v>
      </c>
      <c r="D902" s="258"/>
      <c r="E902" s="258"/>
      <c r="F902" s="258"/>
      <c r="G902" s="258"/>
      <c r="H902" s="259"/>
      <c r="I902" s="260"/>
      <c r="J902" s="255"/>
      <c r="K902" s="263"/>
    </row>
    <row r="903" ht="37.5" customHeight="1">
      <c r="B903" s="249" t="str">
        <f t="shared" si="7"/>
        <v>Unused</v>
      </c>
      <c r="C903" s="250" t="s">
        <v>1192</v>
      </c>
      <c r="D903" s="252"/>
      <c r="E903" s="252"/>
      <c r="F903" s="252"/>
      <c r="G903" s="252"/>
      <c r="H903" s="253"/>
      <c r="I903" s="254"/>
      <c r="J903" s="255"/>
      <c r="K903" s="263"/>
    </row>
    <row r="904" ht="37.5" customHeight="1">
      <c r="B904" s="249" t="str">
        <f t="shared" si="7"/>
        <v>Unused</v>
      </c>
      <c r="C904" s="256" t="s">
        <v>1193</v>
      </c>
      <c r="D904" s="258"/>
      <c r="E904" s="258"/>
      <c r="F904" s="258"/>
      <c r="G904" s="258"/>
      <c r="H904" s="259"/>
      <c r="I904" s="260"/>
      <c r="J904" s="255"/>
      <c r="K904" s="263"/>
    </row>
    <row r="905" ht="37.5" customHeight="1">
      <c r="B905" s="249" t="str">
        <f t="shared" si="7"/>
        <v>Unused</v>
      </c>
      <c r="C905" s="250" t="s">
        <v>1194</v>
      </c>
      <c r="D905" s="252"/>
      <c r="E905" s="252"/>
      <c r="F905" s="252"/>
      <c r="G905" s="252"/>
      <c r="H905" s="253"/>
      <c r="I905" s="254"/>
      <c r="J905" s="255"/>
      <c r="K905" s="263"/>
    </row>
    <row r="906" ht="37.5" customHeight="1">
      <c r="B906" s="249" t="str">
        <f t="shared" si="7"/>
        <v>Unused</v>
      </c>
      <c r="C906" s="256" t="s">
        <v>1196</v>
      </c>
      <c r="D906" s="258"/>
      <c r="E906" s="258"/>
      <c r="F906" s="258"/>
      <c r="G906" s="258"/>
      <c r="H906" s="259"/>
      <c r="I906" s="260"/>
      <c r="J906" s="255"/>
      <c r="K906" s="263"/>
    </row>
    <row r="907" ht="37.5" customHeight="1">
      <c r="B907" s="249" t="str">
        <f t="shared" si="7"/>
        <v>Unused</v>
      </c>
      <c r="C907" s="250" t="s">
        <v>1198</v>
      </c>
      <c r="D907" s="252"/>
      <c r="E907" s="252"/>
      <c r="F907" s="252"/>
      <c r="G907" s="252"/>
      <c r="H907" s="253"/>
      <c r="I907" s="254"/>
      <c r="J907" s="255"/>
      <c r="K907" s="263"/>
    </row>
    <row r="908" ht="37.5" customHeight="1">
      <c r="B908" s="249" t="str">
        <f t="shared" si="7"/>
        <v>Unused</v>
      </c>
      <c r="C908" s="256" t="s">
        <v>1199</v>
      </c>
      <c r="D908" s="258"/>
      <c r="E908" s="258"/>
      <c r="F908" s="258"/>
      <c r="G908" s="258"/>
      <c r="H908" s="259"/>
      <c r="I908" s="260"/>
      <c r="J908" s="255"/>
      <c r="K908" s="263"/>
    </row>
    <row r="909" ht="37.5" customHeight="1">
      <c r="B909" s="249" t="str">
        <f t="shared" si="7"/>
        <v>Unused</v>
      </c>
      <c r="C909" s="250" t="s">
        <v>1201</v>
      </c>
      <c r="D909" s="252"/>
      <c r="E909" s="252"/>
      <c r="F909" s="252"/>
      <c r="G909" s="252"/>
      <c r="H909" s="253"/>
      <c r="I909" s="254"/>
      <c r="J909" s="255"/>
      <c r="K909" s="263"/>
    </row>
    <row r="910" ht="37.5" customHeight="1">
      <c r="B910" s="249" t="str">
        <f t="shared" si="7"/>
        <v>Unused</v>
      </c>
      <c r="C910" s="256" t="s">
        <v>1202</v>
      </c>
      <c r="D910" s="258"/>
      <c r="E910" s="258"/>
      <c r="F910" s="258"/>
      <c r="G910" s="258"/>
      <c r="H910" s="259"/>
      <c r="I910" s="260"/>
      <c r="J910" s="255"/>
      <c r="K910" s="263"/>
    </row>
    <row r="911" ht="37.5" customHeight="1">
      <c r="B911" s="249" t="str">
        <f t="shared" si="7"/>
        <v>Unused</v>
      </c>
      <c r="C911" s="250" t="s">
        <v>1203</v>
      </c>
      <c r="D911" s="252"/>
      <c r="E911" s="252"/>
      <c r="F911" s="252"/>
      <c r="G911" s="252"/>
      <c r="H911" s="253"/>
      <c r="I911" s="254"/>
      <c r="J911" s="255"/>
      <c r="K911" s="263"/>
    </row>
    <row r="912" ht="37.5" customHeight="1">
      <c r="B912" s="249" t="str">
        <f t="shared" si="7"/>
        <v>Unused</v>
      </c>
      <c r="C912" s="256" t="s">
        <v>1204</v>
      </c>
      <c r="D912" s="258"/>
      <c r="E912" s="258"/>
      <c r="F912" s="258"/>
      <c r="G912" s="258"/>
      <c r="H912" s="259"/>
      <c r="I912" s="260"/>
      <c r="J912" s="255"/>
      <c r="K912" s="263"/>
    </row>
    <row r="913" ht="37.5" customHeight="1">
      <c r="B913" s="249" t="str">
        <f t="shared" si="7"/>
        <v>Unused</v>
      </c>
      <c r="C913" s="250" t="s">
        <v>1205</v>
      </c>
      <c r="D913" s="252"/>
      <c r="E913" s="252"/>
      <c r="F913" s="252"/>
      <c r="G913" s="252"/>
      <c r="H913" s="253"/>
      <c r="I913" s="254"/>
      <c r="J913" s="255"/>
      <c r="K913" s="263"/>
    </row>
    <row r="914" ht="37.5" customHeight="1">
      <c r="B914" s="249" t="str">
        <f t="shared" si="7"/>
        <v>Unused</v>
      </c>
      <c r="C914" s="256" t="s">
        <v>1206</v>
      </c>
      <c r="D914" s="258"/>
      <c r="E914" s="258"/>
      <c r="F914" s="258"/>
      <c r="G914" s="258"/>
      <c r="H914" s="259"/>
      <c r="I914" s="260"/>
      <c r="J914" s="255"/>
      <c r="K914" s="263"/>
    </row>
    <row r="915" ht="37.5" customHeight="1">
      <c r="B915" s="249" t="str">
        <f t="shared" si="7"/>
        <v>Unused</v>
      </c>
      <c r="C915" s="250" t="s">
        <v>1207</v>
      </c>
      <c r="D915" s="252"/>
      <c r="E915" s="252"/>
      <c r="F915" s="252"/>
      <c r="G915" s="252"/>
      <c r="H915" s="253"/>
      <c r="I915" s="254"/>
      <c r="J915" s="255"/>
      <c r="K915" s="263"/>
    </row>
    <row r="916" ht="37.5" customHeight="1">
      <c r="B916" s="249" t="str">
        <f t="shared" si="7"/>
        <v>Unused</v>
      </c>
      <c r="C916" s="256" t="s">
        <v>1208</v>
      </c>
      <c r="D916" s="258"/>
      <c r="E916" s="258"/>
      <c r="F916" s="258"/>
      <c r="G916" s="258"/>
      <c r="H916" s="259"/>
      <c r="I916" s="260"/>
      <c r="J916" s="255"/>
      <c r="K916" s="263"/>
    </row>
    <row r="917" ht="37.5" customHeight="1">
      <c r="B917" s="249" t="str">
        <f t="shared" si="7"/>
        <v>Unused</v>
      </c>
      <c r="C917" s="250" t="s">
        <v>1209</v>
      </c>
      <c r="D917" s="252"/>
      <c r="E917" s="252"/>
      <c r="F917" s="252"/>
      <c r="G917" s="252"/>
      <c r="H917" s="253"/>
      <c r="I917" s="254"/>
      <c r="J917" s="255"/>
      <c r="K917" s="263"/>
    </row>
    <row r="918" ht="37.5" customHeight="1">
      <c r="B918" s="249" t="str">
        <f t="shared" si="7"/>
        <v>Unused</v>
      </c>
      <c r="C918" s="256" t="s">
        <v>1210</v>
      </c>
      <c r="D918" s="258"/>
      <c r="E918" s="258"/>
      <c r="F918" s="258"/>
      <c r="G918" s="258"/>
      <c r="H918" s="259"/>
      <c r="I918" s="260"/>
      <c r="J918" s="255"/>
      <c r="K918" s="263"/>
    </row>
    <row r="919" ht="37.5" customHeight="1">
      <c r="B919" s="249" t="str">
        <f t="shared" si="7"/>
        <v>Unused</v>
      </c>
      <c r="C919" s="250" t="s">
        <v>1212</v>
      </c>
      <c r="D919" s="252"/>
      <c r="E919" s="252"/>
      <c r="F919" s="252"/>
      <c r="G919" s="252"/>
      <c r="H919" s="253"/>
      <c r="I919" s="254"/>
      <c r="J919" s="255"/>
      <c r="K919" s="263"/>
    </row>
    <row r="920" ht="37.5" customHeight="1">
      <c r="B920" s="249" t="str">
        <f t="shared" si="7"/>
        <v>Unused</v>
      </c>
      <c r="C920" s="256" t="s">
        <v>1214</v>
      </c>
      <c r="D920" s="258"/>
      <c r="E920" s="258"/>
      <c r="F920" s="258"/>
      <c r="G920" s="258"/>
      <c r="H920" s="259"/>
      <c r="I920" s="260"/>
      <c r="J920" s="255"/>
      <c r="K920" s="263"/>
    </row>
    <row r="921" ht="37.5" customHeight="1">
      <c r="B921" s="249" t="str">
        <f t="shared" si="7"/>
        <v>Unused</v>
      </c>
      <c r="C921" s="250" t="s">
        <v>1215</v>
      </c>
      <c r="D921" s="252"/>
      <c r="E921" s="252"/>
      <c r="F921" s="252"/>
      <c r="G921" s="252"/>
      <c r="H921" s="253"/>
      <c r="I921" s="254"/>
      <c r="J921" s="255"/>
      <c r="K921" s="263"/>
    </row>
    <row r="922" ht="37.5" customHeight="1">
      <c r="B922" s="249" t="str">
        <f t="shared" si="7"/>
        <v>Unused</v>
      </c>
      <c r="C922" s="256" t="s">
        <v>1216</v>
      </c>
      <c r="D922" s="258"/>
      <c r="E922" s="258"/>
      <c r="F922" s="258"/>
      <c r="G922" s="258"/>
      <c r="H922" s="259"/>
      <c r="I922" s="260"/>
      <c r="J922" s="255"/>
      <c r="K922" s="263"/>
    </row>
    <row r="923" ht="37.5" customHeight="1">
      <c r="B923" s="249" t="str">
        <f t="shared" si="7"/>
        <v>Unused</v>
      </c>
      <c r="C923" s="250" t="s">
        <v>1217</v>
      </c>
      <c r="D923" s="252"/>
      <c r="E923" s="252"/>
      <c r="F923" s="252"/>
      <c r="G923" s="252"/>
      <c r="H923" s="253"/>
      <c r="I923" s="254"/>
      <c r="J923" s="255"/>
      <c r="K923" s="263"/>
    </row>
    <row r="924" ht="37.5" customHeight="1">
      <c r="B924" s="249" t="str">
        <f t="shared" si="7"/>
        <v>Unused</v>
      </c>
      <c r="C924" s="256" t="s">
        <v>1219</v>
      </c>
      <c r="D924" s="258"/>
      <c r="E924" s="258"/>
      <c r="F924" s="258"/>
      <c r="G924" s="258"/>
      <c r="H924" s="259"/>
      <c r="I924" s="260"/>
      <c r="J924" s="255"/>
      <c r="K924" s="263"/>
    </row>
    <row r="925" ht="37.5" customHeight="1">
      <c r="B925" s="249" t="str">
        <f t="shared" si="7"/>
        <v>Unused</v>
      </c>
      <c r="C925" s="250" t="s">
        <v>1221</v>
      </c>
      <c r="D925" s="252"/>
      <c r="E925" s="252"/>
      <c r="F925" s="252"/>
      <c r="G925" s="252"/>
      <c r="H925" s="253"/>
      <c r="I925" s="254"/>
      <c r="J925" s="255"/>
      <c r="K925" s="263"/>
    </row>
    <row r="926" ht="37.5" customHeight="1">
      <c r="B926" s="249" t="str">
        <f t="shared" si="7"/>
        <v>Unused</v>
      </c>
      <c r="C926" s="256" t="s">
        <v>1222</v>
      </c>
      <c r="D926" s="258"/>
      <c r="E926" s="258"/>
      <c r="F926" s="258"/>
      <c r="G926" s="258"/>
      <c r="H926" s="259"/>
      <c r="I926" s="260"/>
      <c r="J926" s="255"/>
      <c r="K926" s="263"/>
    </row>
    <row r="927" ht="37.5" customHeight="1">
      <c r="B927" s="249" t="str">
        <f t="shared" si="7"/>
        <v>Unused</v>
      </c>
      <c r="C927" s="250" t="s">
        <v>1223</v>
      </c>
      <c r="D927" s="252"/>
      <c r="E927" s="252"/>
      <c r="F927" s="252"/>
      <c r="G927" s="252"/>
      <c r="H927" s="253"/>
      <c r="I927" s="254"/>
      <c r="J927" s="255"/>
      <c r="K927" s="263"/>
    </row>
    <row r="928" ht="37.5" customHeight="1">
      <c r="B928" s="249" t="str">
        <f t="shared" si="7"/>
        <v>Unused</v>
      </c>
      <c r="C928" s="256" t="s">
        <v>1224</v>
      </c>
      <c r="D928" s="258"/>
      <c r="E928" s="258"/>
      <c r="F928" s="258"/>
      <c r="G928" s="258"/>
      <c r="H928" s="259"/>
      <c r="I928" s="260"/>
      <c r="J928" s="255"/>
      <c r="K928" s="263"/>
    </row>
    <row r="929" ht="37.5" customHeight="1">
      <c r="B929" s="249" t="str">
        <f t="shared" si="7"/>
        <v>Unused</v>
      </c>
      <c r="C929" s="250" t="s">
        <v>1225</v>
      </c>
      <c r="D929" s="252"/>
      <c r="E929" s="252"/>
      <c r="F929" s="252"/>
      <c r="G929" s="252"/>
      <c r="H929" s="253"/>
      <c r="I929" s="254"/>
      <c r="J929" s="255"/>
      <c r="K929" s="263"/>
    </row>
    <row r="930" ht="37.5" customHeight="1">
      <c r="B930" s="249" t="str">
        <f t="shared" si="7"/>
        <v>Unused</v>
      </c>
      <c r="C930" s="256" t="s">
        <v>1226</v>
      </c>
      <c r="D930" s="258"/>
      <c r="E930" s="258"/>
      <c r="F930" s="258"/>
      <c r="G930" s="258"/>
      <c r="H930" s="259"/>
      <c r="I930" s="260"/>
      <c r="J930" s="255"/>
      <c r="K930" s="263"/>
    </row>
    <row r="931" ht="37.5" customHeight="1">
      <c r="B931" s="249" t="str">
        <f t="shared" si="7"/>
        <v>Unused</v>
      </c>
      <c r="C931" s="250" t="s">
        <v>1227</v>
      </c>
      <c r="D931" s="252"/>
      <c r="E931" s="252"/>
      <c r="F931" s="252"/>
      <c r="G931" s="252"/>
      <c r="H931" s="253"/>
      <c r="I931" s="254"/>
      <c r="J931" s="255"/>
      <c r="K931" s="263"/>
    </row>
    <row r="932" ht="37.5" customHeight="1">
      <c r="B932" s="249" t="str">
        <f t="shared" si="7"/>
        <v>Unused</v>
      </c>
      <c r="C932" s="256" t="s">
        <v>1228</v>
      </c>
      <c r="D932" s="258"/>
      <c r="E932" s="258"/>
      <c r="F932" s="258"/>
      <c r="G932" s="258"/>
      <c r="H932" s="259"/>
      <c r="I932" s="260"/>
      <c r="J932" s="255"/>
      <c r="K932" s="263"/>
    </row>
    <row r="933" ht="37.5" customHeight="1">
      <c r="B933" s="249" t="str">
        <f t="shared" si="7"/>
        <v>Unused</v>
      </c>
      <c r="C933" s="250" t="s">
        <v>1229</v>
      </c>
      <c r="D933" s="252"/>
      <c r="E933" s="252"/>
      <c r="F933" s="252"/>
      <c r="G933" s="252"/>
      <c r="H933" s="253"/>
      <c r="I933" s="254"/>
      <c r="J933" s="255"/>
      <c r="K933" s="263"/>
    </row>
    <row r="934" ht="37.5" customHeight="1">
      <c r="B934" s="249" t="str">
        <f t="shared" si="7"/>
        <v>Unused</v>
      </c>
      <c r="C934" s="256" t="s">
        <v>1230</v>
      </c>
      <c r="D934" s="258"/>
      <c r="E934" s="258"/>
      <c r="F934" s="258"/>
      <c r="G934" s="258"/>
      <c r="H934" s="259"/>
      <c r="I934" s="260"/>
      <c r="J934" s="255"/>
      <c r="K934" s="263"/>
    </row>
    <row r="935" ht="37.5" customHeight="1">
      <c r="B935" s="249" t="str">
        <f t="shared" si="7"/>
        <v>Unused</v>
      </c>
      <c r="C935" s="250" t="s">
        <v>1231</v>
      </c>
      <c r="D935" s="252"/>
      <c r="E935" s="252"/>
      <c r="F935" s="252"/>
      <c r="G935" s="252"/>
      <c r="H935" s="253"/>
      <c r="I935" s="254"/>
      <c r="J935" s="255"/>
      <c r="K935" s="263"/>
    </row>
    <row r="936" ht="37.5" customHeight="1">
      <c r="B936" s="249" t="str">
        <f t="shared" si="7"/>
        <v>Unused</v>
      </c>
      <c r="C936" s="256" t="s">
        <v>1232</v>
      </c>
      <c r="D936" s="258"/>
      <c r="E936" s="258"/>
      <c r="F936" s="258"/>
      <c r="G936" s="258"/>
      <c r="H936" s="259"/>
      <c r="I936" s="260"/>
      <c r="J936" s="255"/>
      <c r="K936" s="263"/>
    </row>
    <row r="937" ht="37.5" customHeight="1">
      <c r="B937" s="249" t="str">
        <f t="shared" si="7"/>
        <v>Unused</v>
      </c>
      <c r="C937" s="250" t="s">
        <v>1233</v>
      </c>
      <c r="D937" s="252"/>
      <c r="E937" s="252"/>
      <c r="F937" s="252"/>
      <c r="G937" s="252"/>
      <c r="H937" s="253"/>
      <c r="I937" s="254"/>
      <c r="J937" s="255"/>
      <c r="K937" s="263"/>
    </row>
    <row r="938" ht="37.5" customHeight="1">
      <c r="B938" s="249" t="str">
        <f t="shared" si="7"/>
        <v>Unused</v>
      </c>
      <c r="C938" s="256" t="s">
        <v>1234</v>
      </c>
      <c r="D938" s="258"/>
      <c r="E938" s="258"/>
      <c r="F938" s="258"/>
      <c r="G938" s="258"/>
      <c r="H938" s="259"/>
      <c r="I938" s="260"/>
      <c r="J938" s="255"/>
      <c r="K938" s="263"/>
    </row>
    <row r="939" ht="37.5" customHeight="1">
      <c r="B939" s="249" t="str">
        <f t="shared" si="7"/>
        <v>Unused</v>
      </c>
      <c r="C939" s="250" t="s">
        <v>1235</v>
      </c>
      <c r="D939" s="252"/>
      <c r="E939" s="252"/>
      <c r="F939" s="252"/>
      <c r="G939" s="252"/>
      <c r="H939" s="253"/>
      <c r="I939" s="254"/>
      <c r="J939" s="255"/>
      <c r="K939" s="263"/>
    </row>
    <row r="940" ht="37.5" customHeight="1">
      <c r="B940" s="249" t="str">
        <f t="shared" si="7"/>
        <v>Unused</v>
      </c>
      <c r="C940" s="256" t="s">
        <v>1236</v>
      </c>
      <c r="D940" s="258"/>
      <c r="E940" s="258"/>
      <c r="F940" s="258"/>
      <c r="G940" s="258"/>
      <c r="H940" s="259"/>
      <c r="I940" s="260"/>
      <c r="J940" s="255"/>
      <c r="K940" s="263"/>
    </row>
    <row r="941" ht="37.5" customHeight="1">
      <c r="B941" s="249" t="str">
        <f t="shared" si="7"/>
        <v>Unused</v>
      </c>
      <c r="C941" s="250" t="s">
        <v>1237</v>
      </c>
      <c r="D941" s="252"/>
      <c r="E941" s="252"/>
      <c r="F941" s="252"/>
      <c r="G941" s="252"/>
      <c r="H941" s="253"/>
      <c r="I941" s="254"/>
      <c r="J941" s="255"/>
      <c r="K941" s="263"/>
    </row>
    <row r="942" ht="37.5" customHeight="1">
      <c r="B942" s="249" t="str">
        <f t="shared" si="7"/>
        <v>Unused</v>
      </c>
      <c r="C942" s="256" t="s">
        <v>1238</v>
      </c>
      <c r="D942" s="258"/>
      <c r="E942" s="258"/>
      <c r="F942" s="258"/>
      <c r="G942" s="258"/>
      <c r="H942" s="259"/>
      <c r="I942" s="260"/>
      <c r="J942" s="255"/>
      <c r="K942" s="263"/>
    </row>
    <row r="943" ht="37.5" customHeight="1">
      <c r="B943" s="249" t="str">
        <f t="shared" si="7"/>
        <v>Unused</v>
      </c>
      <c r="C943" s="250" t="s">
        <v>1239</v>
      </c>
      <c r="D943" s="252"/>
      <c r="E943" s="252"/>
      <c r="F943" s="252"/>
      <c r="G943" s="252"/>
      <c r="H943" s="253"/>
      <c r="I943" s="254"/>
      <c r="J943" s="255"/>
      <c r="K943" s="263"/>
    </row>
    <row r="944" ht="37.5" customHeight="1">
      <c r="B944" s="249" t="str">
        <f t="shared" si="7"/>
        <v>Unused</v>
      </c>
      <c r="C944" s="256" t="s">
        <v>1240</v>
      </c>
      <c r="D944" s="258"/>
      <c r="E944" s="258"/>
      <c r="F944" s="258"/>
      <c r="G944" s="258"/>
      <c r="H944" s="259"/>
      <c r="I944" s="260"/>
      <c r="J944" s="255"/>
      <c r="K944" s="263"/>
    </row>
    <row r="945" ht="37.5" customHeight="1">
      <c r="B945" s="249" t="str">
        <f t="shared" si="7"/>
        <v>Unused</v>
      </c>
      <c r="C945" s="250" t="s">
        <v>1241</v>
      </c>
      <c r="D945" s="252"/>
      <c r="E945" s="252"/>
      <c r="F945" s="252"/>
      <c r="G945" s="252"/>
      <c r="H945" s="253"/>
      <c r="I945" s="254"/>
      <c r="J945" s="255"/>
      <c r="K945" s="263"/>
    </row>
    <row r="946" ht="37.5" customHeight="1">
      <c r="B946" s="249" t="str">
        <f t="shared" si="7"/>
        <v>Unused</v>
      </c>
      <c r="C946" s="256" t="s">
        <v>1242</v>
      </c>
      <c r="D946" s="258"/>
      <c r="E946" s="258"/>
      <c r="F946" s="258"/>
      <c r="G946" s="258"/>
      <c r="H946" s="259"/>
      <c r="I946" s="260"/>
      <c r="J946" s="255"/>
      <c r="K946" s="263"/>
    </row>
    <row r="947" ht="37.5" customHeight="1">
      <c r="B947" s="249" t="str">
        <f t="shared" si="7"/>
        <v>Unused</v>
      </c>
      <c r="C947" s="250" t="s">
        <v>1243</v>
      </c>
      <c r="D947" s="252"/>
      <c r="E947" s="252"/>
      <c r="F947" s="252"/>
      <c r="G947" s="252"/>
      <c r="H947" s="253"/>
      <c r="I947" s="254"/>
      <c r="J947" s="255"/>
      <c r="K947" s="263"/>
    </row>
    <row r="948" ht="37.5" customHeight="1">
      <c r="B948" s="249" t="str">
        <f t="shared" si="7"/>
        <v>Unused</v>
      </c>
      <c r="C948" s="256" t="s">
        <v>1244</v>
      </c>
      <c r="D948" s="258"/>
      <c r="E948" s="258"/>
      <c r="F948" s="258"/>
      <c r="G948" s="258"/>
      <c r="H948" s="259"/>
      <c r="I948" s="260"/>
      <c r="J948" s="255"/>
      <c r="K948" s="263"/>
    </row>
    <row r="949" ht="37.5" customHeight="1">
      <c r="B949" s="249" t="str">
        <f t="shared" si="7"/>
        <v>Unused</v>
      </c>
      <c r="C949" s="250" t="s">
        <v>1245</v>
      </c>
      <c r="D949" s="252"/>
      <c r="E949" s="252"/>
      <c r="F949" s="252"/>
      <c r="G949" s="252"/>
      <c r="H949" s="253"/>
      <c r="I949" s="254"/>
      <c r="J949" s="255"/>
      <c r="K949" s="263"/>
    </row>
    <row r="950" ht="37.5" customHeight="1">
      <c r="B950" s="249" t="str">
        <f t="shared" si="7"/>
        <v>Unused</v>
      </c>
      <c r="C950" s="256" t="s">
        <v>1246</v>
      </c>
      <c r="D950" s="258"/>
      <c r="E950" s="258"/>
      <c r="F950" s="258"/>
      <c r="G950" s="258"/>
      <c r="H950" s="259"/>
      <c r="I950" s="260"/>
      <c r="J950" s="255"/>
      <c r="K950" s="263"/>
    </row>
    <row r="951" ht="37.5" customHeight="1">
      <c r="B951" s="249" t="str">
        <f t="shared" si="7"/>
        <v>Unused</v>
      </c>
      <c r="C951" s="250" t="s">
        <v>1247</v>
      </c>
      <c r="D951" s="252"/>
      <c r="E951" s="252"/>
      <c r="F951" s="252"/>
      <c r="G951" s="252"/>
      <c r="H951" s="253"/>
      <c r="I951" s="254"/>
      <c r="J951" s="255"/>
      <c r="K951" s="263"/>
    </row>
    <row r="952" ht="37.5" customHeight="1">
      <c r="B952" s="249" t="str">
        <f t="shared" si="7"/>
        <v>Unused</v>
      </c>
      <c r="C952" s="256" t="s">
        <v>1248</v>
      </c>
      <c r="D952" s="258"/>
      <c r="E952" s="258"/>
      <c r="F952" s="258"/>
      <c r="G952" s="258"/>
      <c r="H952" s="259"/>
      <c r="I952" s="260"/>
      <c r="J952" s="255"/>
      <c r="K952" s="263"/>
    </row>
    <row r="953" ht="37.5" customHeight="1">
      <c r="B953" s="249" t="str">
        <f t="shared" si="7"/>
        <v>Unused</v>
      </c>
      <c r="C953" s="250" t="s">
        <v>1249</v>
      </c>
      <c r="D953" s="252"/>
      <c r="E953" s="252"/>
      <c r="F953" s="252"/>
      <c r="G953" s="252"/>
      <c r="H953" s="253"/>
      <c r="I953" s="254"/>
      <c r="J953" s="255"/>
      <c r="K953" s="263"/>
    </row>
    <row r="954" ht="37.5" customHeight="1">
      <c r="B954" s="249" t="str">
        <f t="shared" si="7"/>
        <v>Unused</v>
      </c>
      <c r="C954" s="256" t="s">
        <v>1250</v>
      </c>
      <c r="D954" s="258"/>
      <c r="E954" s="258"/>
      <c r="F954" s="258"/>
      <c r="G954" s="258"/>
      <c r="H954" s="259"/>
      <c r="I954" s="260"/>
      <c r="J954" s="255"/>
      <c r="K954" s="263"/>
    </row>
    <row r="955" ht="37.5" customHeight="1">
      <c r="B955" s="249" t="str">
        <f t="shared" si="7"/>
        <v>Unused</v>
      </c>
      <c r="C955" s="250" t="s">
        <v>1251</v>
      </c>
      <c r="D955" s="252"/>
      <c r="E955" s="252"/>
      <c r="F955" s="252"/>
      <c r="G955" s="252"/>
      <c r="H955" s="253"/>
      <c r="I955" s="254"/>
      <c r="J955" s="255"/>
      <c r="K955" s="263"/>
    </row>
    <row r="956" ht="37.5" customHeight="1">
      <c r="B956" s="249" t="str">
        <f t="shared" si="7"/>
        <v>Unused</v>
      </c>
      <c r="C956" s="256" t="s">
        <v>1252</v>
      </c>
      <c r="D956" s="258"/>
      <c r="E956" s="258"/>
      <c r="F956" s="258"/>
      <c r="G956" s="258"/>
      <c r="H956" s="259"/>
      <c r="I956" s="260"/>
      <c r="J956" s="255"/>
      <c r="K956" s="263"/>
    </row>
    <row r="957" ht="37.5" customHeight="1">
      <c r="B957" s="249" t="str">
        <f t="shared" si="7"/>
        <v>Unused</v>
      </c>
      <c r="C957" s="250" t="s">
        <v>1253</v>
      </c>
      <c r="D957" s="252"/>
      <c r="E957" s="252"/>
      <c r="F957" s="252"/>
      <c r="G957" s="252"/>
      <c r="H957" s="253"/>
      <c r="I957" s="254"/>
      <c r="J957" s="255"/>
      <c r="K957" s="263"/>
    </row>
    <row r="958" ht="37.5" customHeight="1">
      <c r="B958" s="249" t="str">
        <f t="shared" si="7"/>
        <v>Unused</v>
      </c>
      <c r="C958" s="256" t="s">
        <v>1254</v>
      </c>
      <c r="D958" s="258"/>
      <c r="E958" s="258"/>
      <c r="F958" s="258"/>
      <c r="G958" s="258"/>
      <c r="H958" s="259"/>
      <c r="I958" s="260"/>
      <c r="J958" s="255"/>
      <c r="K958" s="263"/>
    </row>
    <row r="959" ht="37.5" customHeight="1">
      <c r="B959" s="249" t="str">
        <f t="shared" si="7"/>
        <v>Unused</v>
      </c>
      <c r="C959" s="250" t="s">
        <v>1255</v>
      </c>
      <c r="D959" s="252"/>
      <c r="E959" s="252"/>
      <c r="F959" s="252"/>
      <c r="G959" s="252"/>
      <c r="H959" s="253"/>
      <c r="I959" s="254"/>
      <c r="J959" s="255"/>
      <c r="K959" s="263"/>
    </row>
    <row r="960" ht="37.5" customHeight="1">
      <c r="B960" s="249" t="str">
        <f t="shared" si="7"/>
        <v>Unused</v>
      </c>
      <c r="C960" s="256" t="s">
        <v>1256</v>
      </c>
      <c r="D960" s="258"/>
      <c r="E960" s="258"/>
      <c r="F960" s="258"/>
      <c r="G960" s="258"/>
      <c r="H960" s="259"/>
      <c r="I960" s="260"/>
      <c r="J960" s="255"/>
      <c r="K960" s="263"/>
    </row>
    <row r="961" ht="37.5" customHeight="1">
      <c r="B961" s="249" t="str">
        <f t="shared" si="7"/>
        <v>Unused</v>
      </c>
      <c r="C961" s="250" t="s">
        <v>1257</v>
      </c>
      <c r="D961" s="252"/>
      <c r="E961" s="252"/>
      <c r="F961" s="252"/>
      <c r="G961" s="252"/>
      <c r="H961" s="253"/>
      <c r="I961" s="254"/>
      <c r="J961" s="255"/>
      <c r="K961" s="263"/>
    </row>
    <row r="962" ht="37.5" customHeight="1">
      <c r="B962" s="249" t="str">
        <f t="shared" si="7"/>
        <v>Unused</v>
      </c>
      <c r="C962" s="256" t="s">
        <v>1258</v>
      </c>
      <c r="D962" s="258"/>
      <c r="E962" s="258"/>
      <c r="F962" s="258"/>
      <c r="G962" s="258"/>
      <c r="H962" s="259"/>
      <c r="I962" s="260"/>
      <c r="J962" s="255"/>
      <c r="K962" s="263"/>
    </row>
    <row r="963" ht="37.5" customHeight="1">
      <c r="B963" s="249" t="str">
        <f t="shared" si="7"/>
        <v>Unused</v>
      </c>
      <c r="C963" s="250" t="s">
        <v>1259</v>
      </c>
      <c r="D963" s="252"/>
      <c r="E963" s="252"/>
      <c r="F963" s="252"/>
      <c r="G963" s="252"/>
      <c r="H963" s="253"/>
      <c r="I963" s="254"/>
      <c r="J963" s="255"/>
      <c r="K963" s="263"/>
    </row>
    <row r="964" ht="37.5" customHeight="1">
      <c r="B964" s="249" t="str">
        <f t="shared" si="7"/>
        <v>Unused</v>
      </c>
      <c r="C964" s="256" t="s">
        <v>1260</v>
      </c>
      <c r="D964" s="258"/>
      <c r="E964" s="258"/>
      <c r="F964" s="258"/>
      <c r="G964" s="258"/>
      <c r="H964" s="259"/>
      <c r="I964" s="260"/>
      <c r="J964" s="255"/>
      <c r="K964" s="263"/>
    </row>
    <row r="965" ht="37.5" customHeight="1">
      <c r="B965" s="249" t="str">
        <f t="shared" si="7"/>
        <v>Unused</v>
      </c>
      <c r="C965" s="250" t="s">
        <v>1261</v>
      </c>
      <c r="D965" s="252"/>
      <c r="E965" s="252"/>
      <c r="F965" s="252"/>
      <c r="G965" s="252"/>
      <c r="H965" s="253"/>
      <c r="I965" s="254"/>
      <c r="J965" s="255"/>
      <c r="K965" s="263"/>
    </row>
    <row r="966" ht="37.5" customHeight="1">
      <c r="B966" s="249" t="str">
        <f t="shared" si="7"/>
        <v>Unused</v>
      </c>
      <c r="C966" s="256" t="s">
        <v>1262</v>
      </c>
      <c r="D966" s="258"/>
      <c r="E966" s="258"/>
      <c r="F966" s="258"/>
      <c r="G966" s="258"/>
      <c r="H966" s="259"/>
      <c r="I966" s="260"/>
      <c r="J966" s="255"/>
      <c r="K966" s="263"/>
    </row>
    <row r="967" ht="37.5" customHeight="1">
      <c r="B967" s="249" t="str">
        <f t="shared" si="7"/>
        <v>Unused</v>
      </c>
      <c r="C967" s="250" t="s">
        <v>1264</v>
      </c>
      <c r="D967" s="252"/>
      <c r="E967" s="252"/>
      <c r="F967" s="252"/>
      <c r="G967" s="252"/>
      <c r="H967" s="253"/>
      <c r="I967" s="254"/>
      <c r="J967" s="255"/>
      <c r="K967" s="263"/>
    </row>
    <row r="968" ht="37.5" customHeight="1">
      <c r="B968" s="249" t="str">
        <f t="shared" si="7"/>
        <v>Unused</v>
      </c>
      <c r="C968" s="256" t="s">
        <v>1266</v>
      </c>
      <c r="D968" s="258"/>
      <c r="E968" s="258"/>
      <c r="F968" s="258"/>
      <c r="G968" s="258"/>
      <c r="H968" s="259"/>
      <c r="I968" s="260"/>
      <c r="J968" s="255"/>
      <c r="K968" s="263"/>
    </row>
    <row r="969" ht="37.5" customHeight="1">
      <c r="B969" s="249" t="str">
        <f t="shared" si="7"/>
        <v>Unused</v>
      </c>
      <c r="C969" s="250" t="s">
        <v>1267</v>
      </c>
      <c r="D969" s="252"/>
      <c r="E969" s="252"/>
      <c r="F969" s="252"/>
      <c r="G969" s="252"/>
      <c r="H969" s="253"/>
      <c r="I969" s="254"/>
      <c r="J969" s="255"/>
      <c r="K969" s="263"/>
    </row>
    <row r="970" ht="37.5" customHeight="1">
      <c r="B970" s="249" t="str">
        <f t="shared" si="7"/>
        <v>Unused</v>
      </c>
      <c r="C970" s="256" t="s">
        <v>1268</v>
      </c>
      <c r="D970" s="258"/>
      <c r="E970" s="258"/>
      <c r="F970" s="258"/>
      <c r="G970" s="258"/>
      <c r="H970" s="259"/>
      <c r="I970" s="260"/>
      <c r="J970" s="255"/>
      <c r="K970" s="263"/>
    </row>
    <row r="971" ht="37.5" customHeight="1">
      <c r="B971" s="249" t="str">
        <f t="shared" si="7"/>
        <v>Unused</v>
      </c>
      <c r="C971" s="250" t="s">
        <v>1269</v>
      </c>
      <c r="D971" s="252"/>
      <c r="E971" s="252"/>
      <c r="F971" s="252"/>
      <c r="G971" s="252"/>
      <c r="H971" s="253"/>
      <c r="I971" s="254"/>
      <c r="J971" s="255"/>
      <c r="K971" s="263"/>
    </row>
    <row r="972" ht="37.5" customHeight="1">
      <c r="B972" s="249" t="str">
        <f t="shared" si="7"/>
        <v>Unused</v>
      </c>
      <c r="C972" s="256" t="s">
        <v>1270</v>
      </c>
      <c r="D972" s="258"/>
      <c r="E972" s="258"/>
      <c r="F972" s="258"/>
      <c r="G972" s="258"/>
      <c r="H972" s="259"/>
      <c r="I972" s="260"/>
      <c r="J972" s="255"/>
      <c r="K972" s="263"/>
    </row>
    <row r="973" ht="37.5" customHeight="1">
      <c r="B973" s="249" t="str">
        <f t="shared" si="7"/>
        <v>Unused</v>
      </c>
      <c r="C973" s="250" t="s">
        <v>1271</v>
      </c>
      <c r="D973" s="252"/>
      <c r="E973" s="252"/>
      <c r="F973" s="252"/>
      <c r="G973" s="252"/>
      <c r="H973" s="253"/>
      <c r="I973" s="254"/>
      <c r="J973" s="255"/>
      <c r="K973" s="263"/>
    </row>
    <row r="974" ht="37.5" customHeight="1">
      <c r="B974" s="249" t="str">
        <f t="shared" si="7"/>
        <v>Unused</v>
      </c>
      <c r="C974" s="256" t="s">
        <v>1272</v>
      </c>
      <c r="D974" s="258"/>
      <c r="E974" s="258"/>
      <c r="F974" s="258"/>
      <c r="G974" s="258"/>
      <c r="H974" s="259"/>
      <c r="I974" s="260"/>
      <c r="J974" s="255"/>
      <c r="K974" s="263"/>
    </row>
    <row r="975" ht="37.5" customHeight="1">
      <c r="B975" s="249" t="str">
        <f t="shared" si="7"/>
        <v>Unused</v>
      </c>
      <c r="C975" s="250" t="s">
        <v>1273</v>
      </c>
      <c r="D975" s="252"/>
      <c r="E975" s="252"/>
      <c r="F975" s="252"/>
      <c r="G975" s="252"/>
      <c r="H975" s="253"/>
      <c r="I975" s="254"/>
      <c r="J975" s="255"/>
      <c r="K975" s="263"/>
    </row>
    <row r="976" ht="37.5" customHeight="1">
      <c r="B976" s="249" t="str">
        <f t="shared" si="7"/>
        <v>Unused</v>
      </c>
      <c r="C976" s="256" t="s">
        <v>1274</v>
      </c>
      <c r="D976" s="258"/>
      <c r="E976" s="258"/>
      <c r="F976" s="258"/>
      <c r="G976" s="258"/>
      <c r="H976" s="259"/>
      <c r="I976" s="260"/>
      <c r="J976" s="255"/>
      <c r="K976" s="263"/>
    </row>
    <row r="977" ht="37.5" customHeight="1">
      <c r="B977" s="249" t="str">
        <f t="shared" si="7"/>
        <v>Unused</v>
      </c>
      <c r="C977" s="250" t="s">
        <v>1275</v>
      </c>
      <c r="D977" s="252"/>
      <c r="E977" s="252"/>
      <c r="F977" s="252"/>
      <c r="G977" s="252"/>
      <c r="H977" s="253"/>
      <c r="I977" s="254"/>
      <c r="J977" s="255"/>
      <c r="K977" s="263"/>
    </row>
    <row r="978" ht="37.5" customHeight="1">
      <c r="B978" s="249" t="str">
        <f t="shared" si="7"/>
        <v>Unused</v>
      </c>
      <c r="C978" s="256" t="s">
        <v>1276</v>
      </c>
      <c r="D978" s="258"/>
      <c r="E978" s="258"/>
      <c r="F978" s="258"/>
      <c r="G978" s="258"/>
      <c r="H978" s="259"/>
      <c r="I978" s="260"/>
      <c r="J978" s="255"/>
      <c r="K978" s="263"/>
    </row>
    <row r="979" ht="37.5" customHeight="1">
      <c r="B979" s="249" t="str">
        <f t="shared" si="7"/>
        <v>Unused</v>
      </c>
      <c r="C979" s="250" t="s">
        <v>1277</v>
      </c>
      <c r="D979" s="252"/>
      <c r="E979" s="252"/>
      <c r="F979" s="252"/>
      <c r="G979" s="252"/>
      <c r="H979" s="253"/>
      <c r="I979" s="254"/>
      <c r="J979" s="255"/>
      <c r="K979" s="263"/>
    </row>
    <row r="980" ht="37.5" customHeight="1">
      <c r="B980" s="249" t="str">
        <f t="shared" si="7"/>
        <v>Unused</v>
      </c>
      <c r="C980" s="256" t="s">
        <v>1278</v>
      </c>
      <c r="D980" s="258"/>
      <c r="E980" s="258"/>
      <c r="F980" s="258"/>
      <c r="G980" s="258"/>
      <c r="H980" s="259"/>
      <c r="I980" s="260"/>
      <c r="J980" s="255"/>
      <c r="K980" s="263"/>
    </row>
    <row r="981" ht="37.5" customHeight="1">
      <c r="B981" s="249" t="str">
        <f t="shared" si="7"/>
        <v>Unused</v>
      </c>
      <c r="C981" s="250" t="s">
        <v>1279</v>
      </c>
      <c r="D981" s="252"/>
      <c r="E981" s="252"/>
      <c r="F981" s="252"/>
      <c r="G981" s="252"/>
      <c r="H981" s="253"/>
      <c r="I981" s="254"/>
      <c r="J981" s="255"/>
      <c r="K981" s="263"/>
    </row>
    <row r="982" ht="37.5" customHeight="1">
      <c r="B982" s="249" t="str">
        <f t="shared" si="7"/>
        <v>Unused</v>
      </c>
      <c r="C982" s="256" t="s">
        <v>1280</v>
      </c>
      <c r="D982" s="258"/>
      <c r="E982" s="258"/>
      <c r="F982" s="258"/>
      <c r="G982" s="258"/>
      <c r="H982" s="259"/>
      <c r="I982" s="260"/>
      <c r="J982" s="255"/>
      <c r="K982" s="263"/>
    </row>
    <row r="983" ht="37.5" customHeight="1">
      <c r="B983" s="249" t="str">
        <f t="shared" si="7"/>
        <v>Unused</v>
      </c>
      <c r="C983" s="250" t="s">
        <v>1281</v>
      </c>
      <c r="D983" s="252"/>
      <c r="E983" s="252"/>
      <c r="F983" s="252"/>
      <c r="G983" s="252"/>
      <c r="H983" s="253"/>
      <c r="I983" s="254"/>
      <c r="J983" s="255"/>
      <c r="K983" s="263"/>
    </row>
    <row r="984" ht="37.5" customHeight="1">
      <c r="B984" s="249" t="str">
        <f t="shared" si="7"/>
        <v>Unused</v>
      </c>
      <c r="C984" s="256" t="s">
        <v>1282</v>
      </c>
      <c r="D984" s="258"/>
      <c r="E984" s="258"/>
      <c r="F984" s="258"/>
      <c r="G984" s="258"/>
      <c r="H984" s="259"/>
      <c r="I984" s="260"/>
      <c r="J984" s="255"/>
      <c r="K984" s="263"/>
    </row>
    <row r="985" ht="37.5" customHeight="1">
      <c r="B985" s="249" t="str">
        <f t="shared" si="7"/>
        <v>Unused</v>
      </c>
      <c r="C985" s="250" t="s">
        <v>1283</v>
      </c>
      <c r="D985" s="252"/>
      <c r="E985" s="252"/>
      <c r="F985" s="252"/>
      <c r="G985" s="252"/>
      <c r="H985" s="253"/>
      <c r="I985" s="254"/>
      <c r="J985" s="255"/>
      <c r="K985" s="263"/>
    </row>
    <row r="986" ht="37.5" customHeight="1">
      <c r="B986" s="249" t="str">
        <f t="shared" si="7"/>
        <v>Unused</v>
      </c>
      <c r="C986" s="256" t="s">
        <v>1284</v>
      </c>
      <c r="D986" s="258"/>
      <c r="E986" s="258"/>
      <c r="F986" s="258"/>
      <c r="G986" s="258"/>
      <c r="H986" s="259"/>
      <c r="I986" s="260"/>
      <c r="J986" s="255"/>
      <c r="K986" s="263"/>
    </row>
    <row r="987" ht="37.5" customHeight="1">
      <c r="B987" s="249" t="str">
        <f t="shared" si="7"/>
        <v>Unused</v>
      </c>
      <c r="C987" s="250" t="s">
        <v>1285</v>
      </c>
      <c r="D987" s="252"/>
      <c r="E987" s="252"/>
      <c r="F987" s="252"/>
      <c r="G987" s="252"/>
      <c r="H987" s="253"/>
      <c r="I987" s="254"/>
      <c r="J987" s="255"/>
      <c r="K987" s="263"/>
    </row>
    <row r="988" ht="37.5" customHeight="1">
      <c r="B988" s="249" t="str">
        <f t="shared" si="7"/>
        <v>Unused</v>
      </c>
      <c r="C988" s="256" t="s">
        <v>1286</v>
      </c>
      <c r="D988" s="258"/>
      <c r="E988" s="258"/>
      <c r="F988" s="258"/>
      <c r="G988" s="258"/>
      <c r="H988" s="259"/>
      <c r="I988" s="260"/>
      <c r="J988" s="255"/>
      <c r="K988" s="263"/>
    </row>
    <row r="989" ht="37.5" customHeight="1">
      <c r="B989" s="249" t="str">
        <f t="shared" si="7"/>
        <v>Unused</v>
      </c>
      <c r="C989" s="250" t="s">
        <v>1287</v>
      </c>
      <c r="D989" s="252"/>
      <c r="E989" s="252"/>
      <c r="F989" s="252"/>
      <c r="G989" s="252"/>
      <c r="H989" s="253"/>
      <c r="I989" s="254"/>
      <c r="J989" s="255"/>
      <c r="K989" s="263"/>
    </row>
    <row r="990" ht="37.5" customHeight="1">
      <c r="B990" s="249" t="str">
        <f t="shared" si="7"/>
        <v>Unused</v>
      </c>
      <c r="C990" s="256" t="s">
        <v>1288</v>
      </c>
      <c r="D990" s="258"/>
      <c r="E990" s="258"/>
      <c r="F990" s="258"/>
      <c r="G990" s="258"/>
      <c r="H990" s="259"/>
      <c r="I990" s="260"/>
      <c r="J990" s="255"/>
      <c r="K990" s="263"/>
    </row>
    <row r="991" ht="37.5" customHeight="1">
      <c r="B991" s="249" t="str">
        <f t="shared" si="7"/>
        <v>Unused</v>
      </c>
      <c r="C991" s="250" t="s">
        <v>1289</v>
      </c>
      <c r="D991" s="252"/>
      <c r="E991" s="252"/>
      <c r="F991" s="252"/>
      <c r="G991" s="252"/>
      <c r="H991" s="253"/>
      <c r="I991" s="254"/>
      <c r="J991" s="255"/>
      <c r="K991" s="263"/>
    </row>
    <row r="992" ht="37.5" customHeight="1">
      <c r="B992" s="249" t="str">
        <f t="shared" si="7"/>
        <v>Unused</v>
      </c>
      <c r="C992" s="256" t="s">
        <v>1290</v>
      </c>
      <c r="D992" s="258"/>
      <c r="E992" s="258"/>
      <c r="F992" s="258"/>
      <c r="G992" s="258"/>
      <c r="H992" s="259"/>
      <c r="I992" s="260"/>
      <c r="J992" s="255"/>
      <c r="K992" s="263"/>
    </row>
    <row r="993" ht="37.5" customHeight="1">
      <c r="B993" s="249" t="str">
        <f t="shared" si="7"/>
        <v>Unused</v>
      </c>
      <c r="C993" s="250" t="s">
        <v>1291</v>
      </c>
      <c r="D993" s="252"/>
      <c r="E993" s="252"/>
      <c r="F993" s="252"/>
      <c r="G993" s="252"/>
      <c r="H993" s="253"/>
      <c r="I993" s="254"/>
      <c r="J993" s="255"/>
      <c r="K993" s="263"/>
    </row>
    <row r="994" ht="37.5" customHeight="1">
      <c r="B994" s="249" t="str">
        <f t="shared" si="7"/>
        <v>Unused</v>
      </c>
      <c r="C994" s="256" t="s">
        <v>1292</v>
      </c>
      <c r="D994" s="258"/>
      <c r="E994" s="258"/>
      <c r="F994" s="258"/>
      <c r="G994" s="258"/>
      <c r="H994" s="259"/>
      <c r="I994" s="260"/>
      <c r="J994" s="255"/>
      <c r="K994" s="263"/>
    </row>
    <row r="995" ht="37.5" customHeight="1">
      <c r="B995" s="249" t="str">
        <f t="shared" si="7"/>
        <v>Unused</v>
      </c>
      <c r="C995" s="250" t="s">
        <v>1293</v>
      </c>
      <c r="D995" s="252"/>
      <c r="E995" s="252"/>
      <c r="F995" s="252"/>
      <c r="G995" s="252"/>
      <c r="H995" s="253"/>
      <c r="I995" s="254"/>
      <c r="J995" s="255"/>
      <c r="K995" s="263"/>
    </row>
    <row r="996" ht="37.5" customHeight="1">
      <c r="B996" s="249" t="str">
        <f t="shared" si="7"/>
        <v>Unused</v>
      </c>
      <c r="C996" s="256" t="s">
        <v>1294</v>
      </c>
      <c r="D996" s="258"/>
      <c r="E996" s="258"/>
      <c r="F996" s="258"/>
      <c r="G996" s="258"/>
      <c r="H996" s="259"/>
      <c r="I996" s="260"/>
      <c r="J996" s="255"/>
      <c r="K996" s="263"/>
    </row>
    <row r="997" ht="37.5" customHeight="1">
      <c r="B997" s="249" t="str">
        <f t="shared" si="7"/>
        <v>Unused</v>
      </c>
      <c r="C997" s="250" t="s">
        <v>1295</v>
      </c>
      <c r="D997" s="252"/>
      <c r="E997" s="252"/>
      <c r="F997" s="252"/>
      <c r="G997" s="252"/>
      <c r="H997" s="253"/>
      <c r="I997" s="254"/>
      <c r="J997" s="255"/>
      <c r="K997" s="263"/>
    </row>
    <row r="998" ht="37.5" customHeight="1">
      <c r="B998" s="249" t="str">
        <f t="shared" si="7"/>
        <v>Unused</v>
      </c>
      <c r="C998" s="256" t="s">
        <v>1296</v>
      </c>
      <c r="D998" s="258"/>
      <c r="E998" s="258"/>
      <c r="F998" s="258"/>
      <c r="G998" s="258"/>
      <c r="H998" s="259"/>
      <c r="I998" s="260"/>
      <c r="J998" s="255"/>
      <c r="K998" s="263"/>
    </row>
    <row r="999" ht="37.5" customHeight="1">
      <c r="B999" s="249" t="str">
        <f t="shared" si="7"/>
        <v>Unused</v>
      </c>
      <c r="C999" s="250" t="s">
        <v>1297</v>
      </c>
      <c r="D999" s="252"/>
      <c r="E999" s="252"/>
      <c r="F999" s="252"/>
      <c r="G999" s="252"/>
      <c r="H999" s="253"/>
      <c r="I999" s="254"/>
      <c r="J999" s="255"/>
      <c r="K999" s="263"/>
    </row>
    <row r="1000" ht="37.5" customHeight="1">
      <c r="B1000" s="249" t="str">
        <f t="shared" si="7"/>
        <v>Unused</v>
      </c>
      <c r="C1000" s="256" t="s">
        <v>1298</v>
      </c>
      <c r="D1000" s="258"/>
      <c r="E1000" s="258"/>
      <c r="F1000" s="258"/>
      <c r="G1000" s="258"/>
      <c r="H1000" s="259"/>
      <c r="I1000" s="260"/>
      <c r="J1000" s="255"/>
      <c r="K1000" s="263"/>
    </row>
    <row r="1001" ht="37.5" customHeight="1">
      <c r="B1001" s="249" t="str">
        <f t="shared" si="7"/>
        <v>Unused</v>
      </c>
      <c r="C1001" s="250" t="s">
        <v>1299</v>
      </c>
      <c r="D1001" s="252"/>
      <c r="E1001" s="252"/>
      <c r="F1001" s="252"/>
      <c r="G1001" s="252"/>
      <c r="H1001" s="253"/>
      <c r="I1001" s="254"/>
      <c r="J1001" s="255"/>
      <c r="K1001" s="263"/>
    </row>
    <row r="1002" ht="37.5" customHeight="1">
      <c r="B1002" s="249" t="str">
        <f t="shared" si="7"/>
        <v>Unused</v>
      </c>
      <c r="C1002" s="256" t="s">
        <v>1300</v>
      </c>
      <c r="D1002" s="258"/>
      <c r="E1002" s="258"/>
      <c r="F1002" s="258"/>
      <c r="G1002" s="258"/>
      <c r="H1002" s="259"/>
      <c r="I1002" s="260"/>
      <c r="J1002" s="255"/>
      <c r="K1002" s="263"/>
    </row>
    <row r="1003" ht="15.75" customHeight="1"/>
    <row r="1004" ht="15.75" customHeight="1"/>
    <row r="1005" ht="15.75" customHeight="1"/>
  </sheetData>
  <mergeCells count="29">
    <mergeCell ref="B3:C3"/>
    <mergeCell ref="B4:C4"/>
    <mergeCell ref="D4:G4"/>
    <mergeCell ref="B2:C2"/>
    <mergeCell ref="B5:C5"/>
    <mergeCell ref="B6:C6"/>
    <mergeCell ref="B7:C7"/>
    <mergeCell ref="B8:C8"/>
    <mergeCell ref="B9:C9"/>
    <mergeCell ref="B10:C10"/>
    <mergeCell ref="B11:C11"/>
    <mergeCell ref="D2:G2"/>
    <mergeCell ref="M2:P2"/>
    <mergeCell ref="S2:T3"/>
    <mergeCell ref="D3:G3"/>
    <mergeCell ref="M3:N3"/>
    <mergeCell ref="O3:P3"/>
    <mergeCell ref="S4:T5"/>
    <mergeCell ref="D10:G10"/>
    <mergeCell ref="D11:G11"/>
    <mergeCell ref="C14:I14"/>
    <mergeCell ref="J14:K16"/>
    <mergeCell ref="D5:G5"/>
    <mergeCell ref="I5:J5"/>
    <mergeCell ref="D6:G6"/>
    <mergeCell ref="I6:J6"/>
    <mergeCell ref="D7:G7"/>
    <mergeCell ref="D8:G8"/>
    <mergeCell ref="D9:G9"/>
  </mergeCells>
  <conditionalFormatting sqref="B14 B18:B1002">
    <cfRule type="cellIs" dxfId="0" priority="1" operator="equal">
      <formula>"Valid"</formula>
    </cfRule>
  </conditionalFormatting>
  <conditionalFormatting sqref="B14 B18:B1002">
    <cfRule type="cellIs" dxfId="5" priority="2" operator="equal">
      <formula>"Unused"</formula>
    </cfRule>
  </conditionalFormatting>
  <conditionalFormatting sqref="B14 B18:B1002">
    <cfRule type="expression" dxfId="11" priority="3">
      <formula>NOT(OR(B14="Valid",B14="Unused"))</formula>
    </cfRule>
  </conditionalFormatting>
  <conditionalFormatting sqref="I18">
    <cfRule type="expression" dxfId="6" priority="4">
      <formula>NOT(AA4="Source-Ratios")</formula>
    </cfRule>
  </conditionalFormatting>
  <conditionalFormatting sqref="I19:I1002">
    <cfRule type="expression" dxfId="8" priority="5">
      <formula>AND(NOT($AA$4="Source-Ratios"), MOD(ROW(I19), 2)=1)</formula>
    </cfRule>
  </conditionalFormatting>
  <conditionalFormatting sqref="I19:I1002">
    <cfRule type="expression" dxfId="25" priority="6">
      <formula>AND(NOT($AA$4="Source-Ratios"), MOD(ROW(I19), 2)=0)</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5" width="8.71"/>
    <col customWidth="1" min="16" max="17" width="10.14"/>
    <col customWidth="1" min="18" max="34" width="8.71"/>
    <col customWidth="1" min="35" max="42" width="10.14"/>
    <col customWidth="1" min="43" max="43" width="8.71"/>
  </cols>
  <sheetData>
    <row r="2" ht="37.5" customHeight="1">
      <c r="B2" s="135" t="s">
        <v>154</v>
      </c>
      <c r="C2" s="51"/>
      <c r="D2" s="57"/>
      <c r="E2" s="139" t="s">
        <v>156</v>
      </c>
      <c r="F2" s="51"/>
      <c r="G2" s="51"/>
      <c r="H2" s="51"/>
      <c r="I2" s="51"/>
      <c r="J2" s="51"/>
      <c r="K2" s="51"/>
      <c r="L2" s="51"/>
      <c r="N2" s="138" t="s">
        <v>118</v>
      </c>
      <c r="AG2" s="189" t="s">
        <v>185</v>
      </c>
      <c r="AH2" s="4"/>
      <c r="AI2" s="268" t="s">
        <v>462</v>
      </c>
      <c r="AJ2" s="268" t="s">
        <v>464</v>
      </c>
      <c r="AK2" s="268" t="s">
        <v>465</v>
      </c>
      <c r="AL2" s="268" t="s">
        <v>466</v>
      </c>
      <c r="AM2" s="268" t="s">
        <v>467</v>
      </c>
      <c r="AN2" s="268" t="s">
        <v>468</v>
      </c>
      <c r="AO2" s="268" t="s">
        <v>470</v>
      </c>
      <c r="AP2" s="268" t="s">
        <v>471</v>
      </c>
    </row>
    <row r="3" ht="37.5" customHeight="1">
      <c r="B3" s="269" t="s">
        <v>174</v>
      </c>
      <c r="C3" s="51"/>
      <c r="D3" s="57"/>
      <c r="E3" s="146" t="s">
        <v>473</v>
      </c>
      <c r="F3" s="51"/>
      <c r="G3" s="51"/>
      <c r="H3" s="51"/>
      <c r="I3" s="51"/>
      <c r="J3" s="51"/>
      <c r="K3" s="51"/>
      <c r="L3" s="51"/>
      <c r="N3" s="148" t="s">
        <v>118</v>
      </c>
      <c r="P3" s="112">
        <f>IFERROR(__xludf.DUMMYFUNCTION("IFERROR(QUERY(B25:M1008, ""SELECT COUNT(B) WHERE B&lt;&gt;'Unused' LABEL COUNT(B) ''""), 0)"),10.0)</f>
        <v>10</v>
      </c>
      <c r="AG3" s="25"/>
      <c r="AH3" s="26"/>
      <c r="AI3" s="270" t="b">
        <f>NOT(OR(AJ3, AK3, AL3, AM3))</f>
        <v>0</v>
      </c>
      <c r="AJ3" s="270" t="b">
        <f>General!D20="Yes"</f>
        <v>1</v>
      </c>
      <c r="AK3" s="270" t="b">
        <f>General!D21="Yes"</f>
        <v>1</v>
      </c>
      <c r="AL3" s="270" t="b">
        <f>General!D22="Yes"</f>
        <v>1</v>
      </c>
      <c r="AM3" s="270" t="b">
        <f>General!D23="Yes"</f>
        <v>1</v>
      </c>
      <c r="AN3" s="270" t="b">
        <f>General!D25="Yes"</f>
        <v>1</v>
      </c>
      <c r="AO3" s="270" t="b">
        <f>General!D26="Yes"</f>
        <v>1</v>
      </c>
      <c r="AP3" s="270" t="b">
        <f>General!D18="Yes"</f>
        <v>1</v>
      </c>
    </row>
    <row r="4" ht="37.5" customHeight="1">
      <c r="B4" s="271" t="s">
        <v>488</v>
      </c>
      <c r="C4" s="51"/>
      <c r="D4" s="57"/>
      <c r="E4" s="159" t="s">
        <v>491</v>
      </c>
      <c r="F4" s="51"/>
      <c r="G4" s="51"/>
      <c r="H4" s="51"/>
      <c r="I4" s="51"/>
      <c r="J4" s="51"/>
      <c r="K4" s="51"/>
      <c r="L4" s="51"/>
      <c r="N4" s="148" t="s">
        <v>123</v>
      </c>
      <c r="P4" s="115">
        <f>IFERROR(__xludf.DUMMYFUNCTION("IFERROR(QUERY(B25:M1008, ""SELECT COUNT(B) WHERE B&lt;&gt;'Unused' AND M='Yes' LABEL COUNT(B) ''""), 0)"),6.0)</f>
        <v>6</v>
      </c>
    </row>
    <row r="5" ht="86.25" customHeight="1">
      <c r="B5" s="272" t="s">
        <v>496</v>
      </c>
      <c r="C5" s="51"/>
      <c r="D5" s="57"/>
      <c r="E5" s="273" t="s">
        <v>499</v>
      </c>
      <c r="F5" s="51"/>
      <c r="G5" s="51"/>
      <c r="H5" s="51"/>
      <c r="I5" s="51"/>
      <c r="J5" s="51"/>
      <c r="K5" s="51"/>
      <c r="L5" s="51"/>
      <c r="N5" s="148" t="s">
        <v>128</v>
      </c>
      <c r="P5" s="112">
        <f>IFERROR(__xludf.DUMMYFUNCTION("IFERROR(QUERY(B25:M1008, ""SELECT COUNT(B) WHERE B&lt;&gt;'Unused' AND M='No' LABEL COUNT(B) ''""), 0)"),4.0)</f>
        <v>4</v>
      </c>
      <c r="AE5" s="274"/>
      <c r="AF5" s="274"/>
    </row>
    <row r="6" ht="52.5" customHeight="1">
      <c r="B6" s="271" t="s">
        <v>505</v>
      </c>
      <c r="C6" s="51"/>
      <c r="D6" s="57"/>
      <c r="E6" s="159" t="s">
        <v>507</v>
      </c>
      <c r="F6" s="51"/>
      <c r="G6" s="51"/>
      <c r="H6" s="51"/>
      <c r="I6" s="51"/>
      <c r="J6" s="51"/>
      <c r="K6" s="51"/>
      <c r="L6" s="51"/>
      <c r="AE6" s="274"/>
      <c r="AF6" s="274"/>
    </row>
    <row r="7" ht="86.25" customHeight="1">
      <c r="B7" s="272" t="s">
        <v>510</v>
      </c>
      <c r="C7" s="51"/>
      <c r="D7" s="57"/>
      <c r="E7" s="146" t="s">
        <v>512</v>
      </c>
      <c r="F7" s="51"/>
      <c r="G7" s="51"/>
      <c r="H7" s="51"/>
      <c r="I7" s="51"/>
      <c r="J7" s="51"/>
      <c r="K7" s="51"/>
      <c r="L7" s="51"/>
    </row>
    <row r="8" ht="86.25" customHeight="1">
      <c r="B8" s="271" t="s">
        <v>514</v>
      </c>
      <c r="C8" s="51"/>
      <c r="D8" s="57"/>
      <c r="E8" s="159" t="s">
        <v>516</v>
      </c>
      <c r="F8" s="51"/>
      <c r="G8" s="51"/>
      <c r="H8" s="51"/>
      <c r="I8" s="51"/>
      <c r="J8" s="51"/>
      <c r="K8" s="51"/>
      <c r="L8" s="51"/>
    </row>
    <row r="9" ht="75.0" customHeight="1">
      <c r="B9" s="272" t="s">
        <v>518</v>
      </c>
      <c r="C9" s="51"/>
      <c r="D9" s="57"/>
      <c r="E9" s="146" t="s">
        <v>520</v>
      </c>
      <c r="F9" s="51"/>
      <c r="G9" s="51"/>
      <c r="H9" s="51"/>
      <c r="I9" s="51"/>
      <c r="J9" s="51"/>
      <c r="K9" s="51"/>
      <c r="L9" s="51"/>
    </row>
    <row r="10" ht="37.5" customHeight="1">
      <c r="B10" s="271" t="s">
        <v>522</v>
      </c>
      <c r="C10" s="51"/>
      <c r="D10" s="57"/>
      <c r="E10" s="159" t="s">
        <v>524</v>
      </c>
      <c r="F10" s="51"/>
      <c r="G10" s="51"/>
      <c r="H10" s="51"/>
      <c r="I10" s="51"/>
      <c r="J10" s="51"/>
      <c r="K10" s="51"/>
      <c r="L10" s="51"/>
    </row>
    <row r="11" ht="37.5" customHeight="1">
      <c r="B11" s="272" t="s">
        <v>527</v>
      </c>
      <c r="C11" s="51"/>
      <c r="D11" s="57"/>
      <c r="E11" s="146" t="s">
        <v>529</v>
      </c>
      <c r="F11" s="51"/>
      <c r="G11" s="51"/>
      <c r="H11" s="51"/>
      <c r="I11" s="51"/>
      <c r="J11" s="51"/>
      <c r="K11" s="51"/>
      <c r="L11" s="51"/>
    </row>
    <row r="12" ht="37.5" customHeight="1">
      <c r="B12" s="271" t="s">
        <v>532</v>
      </c>
      <c r="C12" s="51"/>
      <c r="D12" s="57"/>
      <c r="E12" s="159" t="s">
        <v>534</v>
      </c>
      <c r="F12" s="51"/>
      <c r="G12" s="51"/>
      <c r="H12" s="51"/>
      <c r="I12" s="51"/>
      <c r="J12" s="51"/>
      <c r="K12" s="51"/>
      <c r="L12" s="51"/>
    </row>
    <row r="13" ht="37.5" customHeight="1">
      <c r="B13" s="272" t="s">
        <v>536</v>
      </c>
      <c r="C13" s="51"/>
      <c r="D13" s="57"/>
      <c r="E13" s="146" t="s">
        <v>537</v>
      </c>
      <c r="F13" s="51"/>
      <c r="G13" s="51"/>
      <c r="H13" s="51"/>
      <c r="I13" s="51"/>
      <c r="J13" s="51"/>
      <c r="K13" s="51"/>
      <c r="L13" s="51"/>
    </row>
    <row r="14">
      <c r="G14" s="262"/>
      <c r="H14" s="262"/>
      <c r="I14" s="262"/>
      <c r="J14" s="262"/>
      <c r="K14" s="262"/>
    </row>
    <row r="15" ht="37.5" customHeight="1">
      <c r="B15" s="275" t="s">
        <v>540</v>
      </c>
      <c r="C15" s="44"/>
      <c r="D15" s="44"/>
      <c r="E15" s="44"/>
      <c r="F15" s="44"/>
      <c r="G15" s="44"/>
      <c r="H15" s="44"/>
      <c r="I15" s="44"/>
      <c r="J15" s="44"/>
      <c r="K15" s="44"/>
      <c r="L15" s="44"/>
      <c r="M15" s="44"/>
      <c r="N15" s="44"/>
      <c r="O15" s="44"/>
      <c r="P15" s="44"/>
      <c r="Q15" s="44"/>
      <c r="R15" s="35"/>
      <c r="S15" s="276" t="s">
        <v>545</v>
      </c>
      <c r="T15" s="277"/>
      <c r="U15" s="277"/>
      <c r="V15" s="277"/>
      <c r="W15" s="278"/>
    </row>
    <row r="16" ht="37.5" customHeight="1">
      <c r="B16" s="279" t="str">
        <f>IFERROR(__xludf.DUMMYFUNCTION("IF(IFERROR(QUERY(P18:R21, ""SELECT P WHERE P&lt;&gt;'Valid' AND P&lt;&gt;'Unused' AND P&lt;&gt;''""), ""Valid"")=""Valid"", ""Valid"", ""Errored"")"),"Valid")</f>
        <v>Valid</v>
      </c>
      <c r="C16" s="278"/>
      <c r="D16" s="280" t="s">
        <v>510</v>
      </c>
      <c r="E16" s="44"/>
      <c r="F16" s="44"/>
      <c r="G16" s="35"/>
      <c r="H16" s="280" t="s">
        <v>514</v>
      </c>
      <c r="I16" s="44"/>
      <c r="J16" s="44"/>
      <c r="K16" s="35"/>
      <c r="L16" s="280" t="s">
        <v>518</v>
      </c>
      <c r="M16" s="44"/>
      <c r="N16" s="44"/>
      <c r="O16" s="44"/>
      <c r="P16" s="281"/>
      <c r="Q16" s="277"/>
      <c r="R16" s="278"/>
      <c r="S16" s="282"/>
      <c r="W16" s="283"/>
    </row>
    <row r="17" ht="37.5" customHeight="1">
      <c r="B17" s="284"/>
      <c r="C17" s="285"/>
      <c r="D17" s="177" t="s">
        <v>555</v>
      </c>
      <c r="E17" s="177" t="s">
        <v>556</v>
      </c>
      <c r="F17" s="177" t="s">
        <v>557</v>
      </c>
      <c r="G17" s="177" t="s">
        <v>559</v>
      </c>
      <c r="H17" s="177" t="s">
        <v>555</v>
      </c>
      <c r="I17" s="177" t="s">
        <v>556</v>
      </c>
      <c r="J17" s="177" t="s">
        <v>557</v>
      </c>
      <c r="K17" s="177" t="s">
        <v>559</v>
      </c>
      <c r="L17" s="286" t="s">
        <v>560</v>
      </c>
      <c r="M17" s="286" t="s">
        <v>562</v>
      </c>
      <c r="N17" s="286" t="s">
        <v>563</v>
      </c>
      <c r="O17" s="286" t="s">
        <v>564</v>
      </c>
      <c r="P17" s="284"/>
      <c r="Q17" s="287"/>
      <c r="R17" s="285"/>
      <c r="S17" s="282"/>
      <c r="W17" s="283"/>
    </row>
    <row r="18" ht="37.5" customHeight="1">
      <c r="B18" s="280" t="s">
        <v>566</v>
      </c>
      <c r="C18" s="35"/>
      <c r="D18" s="288">
        <v>1.0</v>
      </c>
      <c r="E18" s="289">
        <v>-1.0</v>
      </c>
      <c r="F18" s="289">
        <v>3.0</v>
      </c>
      <c r="G18" s="290">
        <v>-3.0</v>
      </c>
      <c r="H18" s="288">
        <v>1.0</v>
      </c>
      <c r="I18" s="289">
        <v>-1.5</v>
      </c>
      <c r="J18" s="289">
        <v>3.0</v>
      </c>
      <c r="K18" s="290">
        <v>-5.0</v>
      </c>
      <c r="L18" s="288">
        <v>30.0</v>
      </c>
      <c r="M18" s="289">
        <v>5.0</v>
      </c>
      <c r="N18" s="289">
        <v>5.0</v>
      </c>
      <c r="O18" s="290">
        <v>2.0</v>
      </c>
      <c r="P18" s="291" t="str">
        <f t="shared" ref="P18:P21" si="1">IF($AI$3, "Unused",
IF(AND($AJ$3, ISBLANK(D18)), "Missing Changes to Followers for Likes",
IF(AND($AK$3, ISBLANK(E18)), "Missing Changes to Followers for Dislikes",
IF(AND($AL$3, ISBLANK(F18)), "Missing Changes to Followers for Shares",
IF(AND($AM$3, ISBLANK(G18)), "Missing Changes to Followers for Flags",
IF(AND($AJ$3, ISBLANK(H18)), "Missing Changes to Credibility for Likes",
IF(AND($AK$3, ISBLANK(I18)), "Missing Changes to Credibility for Dislikes",
IF(AND($AL$3, ISBLANK(J18)), "Missing Changes to Credibility for Shares",
IF(AND($AM$3, ISBLANK(K18)), "Missing Changes to Credibility for Flags",
IF(AND($AJ$3, $AP$3, ISBLANK(L18)), "Missing Number of Reactions for Likes",
IF(AND($AK$3, $AP$3, ISBLANK(M18)), "Missing Number of Reactions for Dislikes",
IF(AND($AL$3, $AP$3, ISBLANK(N18)), "Missing Number of Reactions for Shares",
IF(AND($AM$3, $AP$3, ISBLANK(O18)), "Missing Number of Reactions for Flags",
IF(AND($AJ$3, NOT(ISNUMBER(D18))), "Changes to Followers for Likes must be a Number",
IF(AND($AK$3, NOT(ISNUMBER(E18))), "Changes to Followers for Dislikes must be a Number",
IF(AND($AL$3, NOT(ISNUMBER(F18))), "Changes to Followers for Shares must be a Number",
IF(AND($AM$3, NOT(ISNUMBER(G18))), "Changes to Followers for Flags must be a Number",
IF(AND($AJ$3, NOT(ISNUMBER(H18))), "Changes to Credibility for Likes must be a Number",
IF(AND($AK$3, NOT(ISNUMBER(I18))), "Changes to Credibility for Dislikes must be a Number",
IF(AND($AL$3, NOT(ISNUMBER(J18))), "Changes to Credibility for Shares must be a Number",
IF(AND($AM$3, NOT(ISNUMBER(K18))), "Changes to Credibility for Flags must be a Number",
IF(AND($AJ$3, $AP$3, NOT(ISNUMBER(L18))), "Number of Reactions for Likes must be a Number",
IF(AND($AK$3, $AP$3, NOT(ISNUMBER(M18))), "Number of Reactions for Dislikes must be a Number",
IF(AND($AL$3, $AP$3, NOT(ISNUMBER(N18))), "Number of Reactions for Shares must be a Number",
IF(AND($AM$3, $AP$3, NOT(ISNUMBER(O18))), "Number of Reactions for Flags must be a Number",
IF(AND($AJ$3, $AP$3, L18&lt;0), "Number of Reactions for Likes cannot be Negative",
IF(AND($AK$3, $AP$3, M18&lt;0), "Number of Reactions for Dislikes cannot be Negative",
IF(AND($AL$3, $AP$3, N18&lt;0), "Number of Reactions for Shares cannot be Negative",
IF(AND($AM$3, $AP$3, O18&lt;0), "Number of Reactions for Flags cannot be Negative", "Valid"
)))))))))))))))))))))))))))))</f>
        <v>Valid</v>
      </c>
      <c r="Q18" s="44"/>
      <c r="R18" s="35"/>
      <c r="S18" s="282"/>
      <c r="W18" s="283"/>
    </row>
    <row r="19" ht="37.5" customHeight="1">
      <c r="B19" s="292" t="s">
        <v>593</v>
      </c>
      <c r="C19" s="35"/>
      <c r="D19" s="293">
        <v>0.5</v>
      </c>
      <c r="E19" s="294">
        <v>0.5</v>
      </c>
      <c r="F19" s="294">
        <v>0.5</v>
      </c>
      <c r="G19" s="295">
        <v>0.5</v>
      </c>
      <c r="H19" s="293">
        <v>0.5</v>
      </c>
      <c r="I19" s="294">
        <v>0.5</v>
      </c>
      <c r="J19" s="294">
        <v>0.5</v>
      </c>
      <c r="K19" s="295">
        <v>0.5</v>
      </c>
      <c r="L19" s="293">
        <v>5.0</v>
      </c>
      <c r="M19" s="294">
        <v>5.0</v>
      </c>
      <c r="N19" s="294">
        <v>3.0</v>
      </c>
      <c r="O19" s="295">
        <v>2.0</v>
      </c>
      <c r="P19" s="291" t="str">
        <f t="shared" si="1"/>
        <v>Valid</v>
      </c>
      <c r="Q19" s="44"/>
      <c r="R19" s="35"/>
      <c r="S19" s="282"/>
      <c r="W19" s="283"/>
    </row>
    <row r="20" ht="37.5" customHeight="1">
      <c r="B20" s="280" t="s">
        <v>600</v>
      </c>
      <c r="C20" s="35"/>
      <c r="D20" s="296">
        <v>-1.0</v>
      </c>
      <c r="E20" s="297">
        <v>1.0</v>
      </c>
      <c r="F20" s="297">
        <v>-3.0</v>
      </c>
      <c r="G20" s="298">
        <v>3.0</v>
      </c>
      <c r="H20" s="296">
        <v>-1.0</v>
      </c>
      <c r="I20" s="297">
        <v>1.0</v>
      </c>
      <c r="J20" s="297">
        <v>-3.0</v>
      </c>
      <c r="K20" s="298">
        <v>5.0</v>
      </c>
      <c r="L20" s="296">
        <v>10.0</v>
      </c>
      <c r="M20" s="297">
        <v>20.0</v>
      </c>
      <c r="N20" s="297">
        <v>12.0</v>
      </c>
      <c r="O20" s="298">
        <v>8.0</v>
      </c>
      <c r="P20" s="291" t="str">
        <f t="shared" si="1"/>
        <v>Valid</v>
      </c>
      <c r="Q20" s="44"/>
      <c r="R20" s="35"/>
      <c r="S20" s="282"/>
      <c r="W20" s="283"/>
    </row>
    <row r="21" ht="37.5" customHeight="1">
      <c r="B21" s="292" t="s">
        <v>607</v>
      </c>
      <c r="C21" s="35"/>
      <c r="D21" s="299">
        <v>0.5</v>
      </c>
      <c r="E21" s="300">
        <v>0.5</v>
      </c>
      <c r="F21" s="300">
        <v>0.5</v>
      </c>
      <c r="G21" s="301">
        <v>0.5</v>
      </c>
      <c r="H21" s="299">
        <v>0.5</v>
      </c>
      <c r="I21" s="300">
        <v>0.5</v>
      </c>
      <c r="J21" s="300">
        <v>0.5</v>
      </c>
      <c r="K21" s="301">
        <v>0.5</v>
      </c>
      <c r="L21" s="299">
        <v>5.0</v>
      </c>
      <c r="M21" s="300">
        <v>5.0</v>
      </c>
      <c r="N21" s="300">
        <v>4.0</v>
      </c>
      <c r="O21" s="301">
        <v>5.0</v>
      </c>
      <c r="P21" s="291" t="str">
        <f t="shared" si="1"/>
        <v>Valid</v>
      </c>
      <c r="Q21" s="44"/>
      <c r="R21" s="35"/>
      <c r="S21" s="284"/>
      <c r="T21" s="287"/>
      <c r="U21" s="287"/>
      <c r="V21" s="287"/>
      <c r="W21" s="285"/>
    </row>
    <row r="23" ht="33.75" customHeight="1">
      <c r="B23" s="176" t="str">
        <f>IFERROR(__xludf.DUMMYFUNCTION("IF(IFERROR(QUERY(B25:B1008, ""SELECT B WHERE B&lt;&gt;'Valid' AND B&lt;&gt;'Unused' AND B&lt;&gt;''""), ""Valid"")=""Valid"", ""Valid"", ""Errored"")"),"Valid")</f>
        <v>Valid</v>
      </c>
      <c r="C23" s="302"/>
      <c r="D23" s="303" t="s">
        <v>174</v>
      </c>
      <c r="E23" s="304" t="s">
        <v>617</v>
      </c>
      <c r="F23" s="302"/>
      <c r="G23" s="302"/>
      <c r="H23" s="305"/>
      <c r="I23" s="304" t="s">
        <v>619</v>
      </c>
      <c r="J23" s="302"/>
      <c r="K23" s="302"/>
      <c r="L23" s="305"/>
      <c r="M23" s="177" t="s">
        <v>505</v>
      </c>
      <c r="N23" s="306" t="s">
        <v>622</v>
      </c>
      <c r="O23" s="307"/>
      <c r="P23" s="307"/>
      <c r="Q23" s="308"/>
      <c r="R23" s="306" t="s">
        <v>625</v>
      </c>
      <c r="S23" s="307"/>
      <c r="T23" s="307"/>
      <c r="U23" s="308"/>
      <c r="V23" s="306" t="s">
        <v>627</v>
      </c>
      <c r="W23" s="307"/>
      <c r="X23" s="307"/>
      <c r="Y23" s="308"/>
      <c r="Z23" s="247" t="s">
        <v>629</v>
      </c>
      <c r="AA23" s="233"/>
      <c r="AB23" s="233"/>
      <c r="AC23" s="233"/>
      <c r="AD23" s="233"/>
      <c r="AE23" s="233"/>
      <c r="AF23" s="233"/>
      <c r="AG23" s="233"/>
      <c r="AH23" s="234"/>
      <c r="AI23" s="248"/>
      <c r="AJ23" s="248"/>
      <c r="AK23" s="248"/>
      <c r="AL23" s="248"/>
      <c r="AM23" s="248"/>
      <c r="AN23" s="248"/>
      <c r="AO23" s="248"/>
      <c r="AP23" s="248"/>
      <c r="AQ23" s="248"/>
    </row>
    <row r="24" ht="28.5" customHeight="1">
      <c r="B24" s="181"/>
      <c r="C24" s="309"/>
      <c r="D24" s="182"/>
      <c r="E24" s="181"/>
      <c r="F24" s="309"/>
      <c r="G24" s="309"/>
      <c r="H24" s="310"/>
      <c r="I24" s="181"/>
      <c r="J24" s="309"/>
      <c r="K24" s="309"/>
      <c r="L24" s="310"/>
      <c r="M24" s="182"/>
      <c r="N24" s="177" t="s">
        <v>555</v>
      </c>
      <c r="O24" s="177" t="s">
        <v>556</v>
      </c>
      <c r="P24" s="177" t="s">
        <v>557</v>
      </c>
      <c r="Q24" s="177" t="s">
        <v>559</v>
      </c>
      <c r="R24" s="286" t="s">
        <v>555</v>
      </c>
      <c r="S24" s="286" t="s">
        <v>556</v>
      </c>
      <c r="T24" s="286" t="s">
        <v>557</v>
      </c>
      <c r="U24" s="286" t="s">
        <v>559</v>
      </c>
      <c r="V24" s="286" t="s">
        <v>560</v>
      </c>
      <c r="W24" s="286" t="s">
        <v>562</v>
      </c>
      <c r="X24" s="286" t="s">
        <v>563</v>
      </c>
      <c r="Y24" s="311" t="s">
        <v>564</v>
      </c>
      <c r="Z24" s="312" t="s">
        <v>636</v>
      </c>
      <c r="AA24" s="310"/>
      <c r="AB24" s="313" t="s">
        <v>638</v>
      </c>
      <c r="AC24" s="309"/>
      <c r="AD24" s="309"/>
      <c r="AE24" s="309"/>
      <c r="AF24" s="310"/>
      <c r="AG24" s="286" t="s">
        <v>560</v>
      </c>
      <c r="AH24" s="314" t="s">
        <v>562</v>
      </c>
      <c r="AI24" s="248"/>
      <c r="AJ24" s="248"/>
      <c r="AK24" s="248"/>
      <c r="AL24" s="248"/>
      <c r="AM24" s="248"/>
      <c r="AN24" s="248"/>
      <c r="AO24" s="248"/>
      <c r="AP24" s="248"/>
      <c r="AQ24" s="248"/>
    </row>
    <row r="25" ht="22.5" customHeight="1">
      <c r="B25" s="315" t="str">
        <f>IF(ISBLANK(D25), "Missing ID",
IF(CONCATENATE(E25:AG27)="", "Unused",
IF(AND(ISBLANK(E25), ISBLANK(I25)), "Missing Headline and Content",
IF(ISBLANK(M25), "Missing Is True",
IF(AND(M25&lt;&gt;"Yes", M25&lt;&gt;"No"), "Is True must be Yes or No",
IF(AND($AJ$3, NOT(ISBLANK(N25)), NOT(ISNUMBER(N25))), "Changes to Followers for Likes must be a Number",
IF(AND($AK$3, NOT(ISBLANK(O25)), NOT(ISNUMBER(O25))), "Changes to Followers for Disikes must be a Number",
IF(AND($AL$3, NOT(ISBLANK(P25)), NOT(ISNUMBER(P25))), "Changes to Followers for Shares must be a Number",
IF(AND($AM$3, NOT(ISBLANK(Q25)), NOT(ISNUMBER(Q25))), "Changes to Followers for Flags must be a Number",
IF(AND($AJ$3, NOT(ISBLANK(R25)), NOT(ISNUMBER(R25))), "Changes to Credibility for Likes must be a Number",
IF(AND($AK$3, NOT(ISBLANK(S25)), NOT(ISNUMBER(S25))), "Changes to Credibility for Disikes must be a Number",
IF(AND($AL$3, NOT(ISBLANK(T25)), NOT(ISNUMBER(T25))), "Changes to Credibility for Shares must be a Number",
IF(AND($AM$3, NOT(ISBLANK(U25)), NOT(ISNUMBER(U25))), "Changes to Credibility for Flags must be a Number",
IF(AND($AJ$3, $AP$3, NOT(ISBLANK(V25)), NOT(ISNUMBER(V25))), "Number of Likes must be a Number",
IF(AND($AK$3, $AP$3, NOT(ISBLANK(W25)), NOT(ISNUMBER(W25))), "Number of Disikes must be a Number",
IF(AND($AL$3, $AP$3, NOT(ISBLANK(X25)), NOT(ISNUMBER(X25))), "Number of Shares must be a Number",
IF(AND($AM$3, $AP$3, NOT(ISBLANK(Y25)), NOT(ISNUMBER(Y25))), "Number of Flags must be a Number",
IF(AND($AJ$3, $AP$3, NOT(ISBLANK(V25)), V25&lt;0), "Number of Likes cannot be Negative",
IF(AND($AK$3, $AP$3, NOT(ISBLANK(W25)), W25&lt;0), "Number of Disikes cannot be Negative",
IF(AND($AL$3, $AP$3, NOT(ISBLANK(X25)), X25&lt;0), "Number of Shares cannot be Negative",
IF(AND($AM$3, $AP$3, NOT(ISBLANK(Y25)), Y25&lt;0), "Number of Flags cannot be Negative",
IF(AND(CONCATENATE(Z25:AH25)&lt;&gt;"", Z25=""), "Missing 1st Comment Source Name",
IF(AND(CONCATENATE(Z25:AH25)&lt;&gt;"", AB25=""), "Missing 1st Comment Message",
IF(AND($AN$3, $AP$3, CONCATENATE(Z25:AH25)&lt;&gt;"", AG25=""), "Missing 1st Comment Likes",
IF(AND($AO$3, $AP$3, CONCATENATE(Z25:AH25)&lt;&gt;"", AH25=""), "Missing 1st Comment Dislikes",
IF(AND(CONCATENATE(Z26:AH26)&lt;&gt;"", Z26=""), "Missing 2nd Comment Source Name",
IF(AND(CONCATENATE(Z26:AH26)&lt;&gt;"", AB26=""), "Missing 2nd Comment Message",
IF(AND($AN$3, $AP$3, CONCATENATE(Z26:AH26)&lt;&gt;"", AG26=""), "Missing 2nd Comment Likes",
IF(AND($AO$3, $AP$3, CONCATENATE(Z26:AH26)&lt;&gt;"", AH26=""), "Missing 2nd Comment Dislikes",
IF(AND(CONCATENATE(Z27:AH27)&lt;&gt;"", Z27=""), "Missing 3rd Comment Source Name",
IF(AND(CONCATENATE(Z27:AH27)&lt;&gt;"", AB27=""), "Missing 3rd Comment Message",
IF(AND($AN$3, $AP$3, CONCATENATE(Z27:AH27)&lt;&gt;"", AG27=""), "Missing 3rd Comment Likes",
IF(AND($AO$3, $AP$3, CONCATENATE(Z27:AH27)&lt;&gt;"", AH27=""), "Missing 3rd Comment Dislikes", "Valid"
)))))))))))))))))))))))))))))))))</f>
        <v>Valid</v>
      </c>
      <c r="C25" s="302"/>
      <c r="D25" s="316" t="s">
        <v>188</v>
      </c>
      <c r="E25" s="317" t="s">
        <v>685</v>
      </c>
      <c r="F25" s="302"/>
      <c r="G25" s="302"/>
      <c r="H25" s="305"/>
      <c r="I25" s="318"/>
      <c r="J25" s="302"/>
      <c r="K25" s="302"/>
      <c r="L25" s="305"/>
      <c r="M25" s="319" t="s">
        <v>95</v>
      </c>
      <c r="N25" s="320"/>
      <c r="O25" s="321"/>
      <c r="P25" s="321">
        <v>5.0</v>
      </c>
      <c r="Q25" s="322">
        <v>-5.0</v>
      </c>
      <c r="R25" s="323"/>
      <c r="S25" s="321"/>
      <c r="T25" s="321">
        <v>5.0</v>
      </c>
      <c r="U25" s="322">
        <v>-3.0</v>
      </c>
      <c r="V25" s="323"/>
      <c r="W25" s="321">
        <v>0.0</v>
      </c>
      <c r="X25" s="321"/>
      <c r="Y25" s="324"/>
      <c r="Z25" s="325" t="s">
        <v>699</v>
      </c>
      <c r="AA25" s="305"/>
      <c r="AB25" s="326" t="s">
        <v>701</v>
      </c>
      <c r="AF25" s="327"/>
      <c r="AG25" s="328">
        <v>12.0</v>
      </c>
      <c r="AH25" s="329">
        <v>3.0</v>
      </c>
      <c r="AI25" s="330"/>
      <c r="AJ25" s="330"/>
      <c r="AK25" s="330"/>
      <c r="AL25" s="330"/>
      <c r="AM25" s="330"/>
      <c r="AN25" s="330"/>
      <c r="AO25" s="330"/>
      <c r="AP25" s="330"/>
      <c r="AQ25" s="330"/>
    </row>
    <row r="26" ht="22.5" customHeight="1">
      <c r="B26" s="331"/>
      <c r="D26" s="332"/>
      <c r="E26" s="331"/>
      <c r="H26" s="327"/>
      <c r="I26" s="331"/>
      <c r="L26" s="327"/>
      <c r="M26" s="331"/>
      <c r="N26" s="333"/>
      <c r="O26" s="334"/>
      <c r="P26" s="334"/>
      <c r="Q26" s="335"/>
      <c r="R26" s="336"/>
      <c r="S26" s="334"/>
      <c r="T26" s="334"/>
      <c r="U26" s="335"/>
      <c r="V26" s="336"/>
      <c r="W26" s="334"/>
      <c r="X26" s="334"/>
      <c r="Y26" s="337"/>
      <c r="Z26" s="338" t="s">
        <v>708</v>
      </c>
      <c r="AA26" s="327"/>
      <c r="AB26" s="326" t="s">
        <v>709</v>
      </c>
      <c r="AF26" s="327"/>
      <c r="AG26" s="339">
        <v>3.0</v>
      </c>
      <c r="AH26" s="340">
        <v>1.0</v>
      </c>
      <c r="AI26" s="330"/>
      <c r="AJ26" s="330"/>
      <c r="AK26" s="330"/>
      <c r="AL26" s="330"/>
      <c r="AM26" s="330"/>
      <c r="AN26" s="330"/>
      <c r="AO26" s="330"/>
      <c r="AP26" s="330"/>
      <c r="AQ26" s="330"/>
    </row>
    <row r="27" ht="22.5" customHeight="1">
      <c r="B27" s="181"/>
      <c r="C27" s="309"/>
      <c r="D27" s="341"/>
      <c r="E27" s="181"/>
      <c r="F27" s="309"/>
      <c r="G27" s="309"/>
      <c r="H27" s="310"/>
      <c r="I27" s="181"/>
      <c r="J27" s="309"/>
      <c r="K27" s="309"/>
      <c r="L27" s="310"/>
      <c r="M27" s="181"/>
      <c r="N27" s="342"/>
      <c r="O27" s="343"/>
      <c r="P27" s="343"/>
      <c r="Q27" s="344"/>
      <c r="R27" s="345"/>
      <c r="S27" s="343"/>
      <c r="T27" s="343"/>
      <c r="U27" s="344"/>
      <c r="V27" s="345"/>
      <c r="W27" s="343"/>
      <c r="X27" s="343"/>
      <c r="Y27" s="346"/>
      <c r="Z27" s="347"/>
      <c r="AA27" s="310"/>
      <c r="AB27" s="348"/>
      <c r="AC27" s="309"/>
      <c r="AD27" s="309"/>
      <c r="AE27" s="309"/>
      <c r="AF27" s="310"/>
      <c r="AG27" s="349"/>
      <c r="AH27" s="350"/>
      <c r="AI27" s="330"/>
      <c r="AJ27" s="330"/>
      <c r="AK27" s="330"/>
      <c r="AL27" s="330"/>
      <c r="AM27" s="330"/>
      <c r="AN27" s="330"/>
      <c r="AO27" s="330"/>
      <c r="AP27" s="330"/>
      <c r="AQ27" s="330"/>
    </row>
    <row r="28" ht="22.5" customHeight="1">
      <c r="B28" s="315" t="str">
        <f>IF(ISBLANK(D28), "Missing ID",
IF(CONCATENATE(E28:AG30)="", "Unused",
IF(AND(ISBLANK(E28), ISBLANK(I28)), "Missing Headline and Content",
IF(ISBLANK(M28), "Missing Is True",
IF(AND(M28&lt;&gt;"Yes", M28&lt;&gt;"No"), "Is True must be Yes or No",
IF(AND($AJ$3, NOT(ISBLANK(N28)), NOT(ISNUMBER(N28))), "Changes to Followers for Likes must be a Number",
IF(AND($AK$3, NOT(ISBLANK(O28)), NOT(ISNUMBER(O28))), "Changes to Followers for Disikes must be a Number",
IF(AND($AL$3, NOT(ISBLANK(P28)), NOT(ISNUMBER(P28))), "Changes to Followers for Shares must be a Number",
IF(AND($AM$3, NOT(ISBLANK(Q28)), NOT(ISNUMBER(Q28))), "Changes to Followers for Flags must be a Number",
IF(AND($AJ$3, NOT(ISBLANK(R28)), NOT(ISNUMBER(R28))), "Changes to Credibility for Likes must be a Number",
IF(AND($AK$3, NOT(ISBLANK(S28)), NOT(ISNUMBER(S28))), "Changes to Credibility for Disikes must be a Number",
IF(AND($AL$3, NOT(ISBLANK(T28)), NOT(ISNUMBER(T28))), "Changes to Credibility for Shares must be a Number",
IF(AND($AM$3, NOT(ISBLANK(U28)), NOT(ISNUMBER(U28))), "Changes to Credibility for Flags must be a Number",
IF(AND($AJ$3, $AP$3, NOT(ISBLANK(V28)), NOT(ISNUMBER(V28))), "Number of Likes must be a Number",
IF(AND($AK$3, $AP$3, NOT(ISBLANK(W28)), NOT(ISNUMBER(W28))), "Number of Disikes must be a Number",
IF(AND($AL$3, $AP$3, NOT(ISBLANK(X28)), NOT(ISNUMBER(X28))), "Number of Shares must be a Number",
IF(AND($AM$3, $AP$3, NOT(ISBLANK(Y28)), NOT(ISNUMBER(Y28))), "Number of Flags must be a Number",
IF(AND($AJ$3, $AP$3, NOT(ISBLANK(V28)), V28&lt;0), "Number of Likes cannot be Negative",
IF(AND($AK$3, $AP$3, NOT(ISBLANK(W28)), W28&lt;0), "Number of Disikes cannot be Negative",
IF(AND($AL$3, $AP$3, NOT(ISBLANK(X28)), X28&lt;0), "Number of Shares cannot be Negative",
IF(AND($AM$3, $AP$3, NOT(ISBLANK(Y28)), Y28&lt;0), "Number of Flags cannot be Negative",
IF(AND(CONCATENATE(Z28:AH28)&lt;&gt;"", Z28=""), "Missing 1st Comment Source Name",
IF(AND(CONCATENATE(Z28:AH28)&lt;&gt;"", AB28=""), "Missing 1st Comment Message",
IF(AND($AN$3, $AP$3, CONCATENATE(Z28:AH28)&lt;&gt;"", AG28=""), "Missing 1st Comment Likes",
IF(AND($AO$3, $AP$3, CONCATENATE(Z28:AH28)&lt;&gt;"", AH28=""), "Missing 1st Comment Dislikes",
IF(AND(CONCATENATE(Z29:AH29)&lt;&gt;"", Z29=""), "Missing 2nd Comment Source Name",
IF(AND(CONCATENATE(Z29:AH29)&lt;&gt;"", AB29=""), "Missing 2nd Comment Message",
IF(AND($AN$3, $AP$3, CONCATENATE(Z29:AH29)&lt;&gt;"", AG29=""), "Missing 2nd Comment Likes",
IF(AND($AO$3, $AP$3, CONCATENATE(Z29:AH29)&lt;&gt;"", AH29=""), "Missing 2nd Comment Dislikes",
IF(AND(CONCATENATE(Z30:AH30)&lt;&gt;"", Z30=""), "Missing 3rd Comment Source Name",
IF(AND(CONCATENATE(Z30:AH30)&lt;&gt;"", AB30=""), "Missing 3rd Comment Message",
IF(AND($AN$3, $AP$3, CONCATENATE(Z30:AH30)&lt;&gt;"", AG30=""), "Missing 3rd Comment Likes",
IF(AND($AO$3, $AP$3, CONCATENATE(Z30:AH30)&lt;&gt;"", AH30=""), "Missing 3rd Comment Dislikes", "Valid"
)))))))))))))))))))))))))))))))))</f>
        <v>Valid</v>
      </c>
      <c r="C28" s="302"/>
      <c r="D28" s="351" t="s">
        <v>197</v>
      </c>
      <c r="E28" s="352" t="s">
        <v>748</v>
      </c>
      <c r="F28" s="302"/>
      <c r="G28" s="302"/>
      <c r="H28" s="305"/>
      <c r="I28" s="353"/>
      <c r="J28" s="302"/>
      <c r="K28" s="302"/>
      <c r="L28" s="305"/>
      <c r="M28" s="354" t="s">
        <v>102</v>
      </c>
      <c r="N28" s="355">
        <v>-3.0</v>
      </c>
      <c r="O28" s="356">
        <v>3.0</v>
      </c>
      <c r="P28" s="356">
        <v>12.0</v>
      </c>
      <c r="Q28" s="357">
        <v>5.0</v>
      </c>
      <c r="R28" s="358">
        <v>-2.0</v>
      </c>
      <c r="S28" s="356">
        <v>1.0</v>
      </c>
      <c r="T28" s="356">
        <v>-3.0</v>
      </c>
      <c r="U28" s="357">
        <v>1.5</v>
      </c>
      <c r="V28" s="358">
        <v>1.0</v>
      </c>
      <c r="W28" s="356">
        <v>3.0</v>
      </c>
      <c r="X28" s="356"/>
      <c r="Y28" s="359"/>
      <c r="Z28" s="360" t="s">
        <v>764</v>
      </c>
      <c r="AA28" s="305"/>
      <c r="AB28" s="354" t="s">
        <v>766</v>
      </c>
      <c r="AC28" s="302"/>
      <c r="AD28" s="302"/>
      <c r="AE28" s="302"/>
      <c r="AF28" s="305"/>
      <c r="AG28" s="361">
        <v>2.0</v>
      </c>
      <c r="AH28" s="362">
        <v>1.0</v>
      </c>
      <c r="AI28" s="330"/>
      <c r="AJ28" s="330"/>
      <c r="AK28" s="330"/>
      <c r="AL28" s="330"/>
      <c r="AM28" s="330"/>
      <c r="AN28" s="330"/>
      <c r="AO28" s="330"/>
      <c r="AP28" s="330"/>
      <c r="AQ28" s="330"/>
    </row>
    <row r="29" ht="22.5" customHeight="1">
      <c r="B29" s="331"/>
      <c r="D29" s="363"/>
      <c r="E29" s="331"/>
      <c r="H29" s="327"/>
      <c r="I29" s="331"/>
      <c r="L29" s="327"/>
      <c r="M29" s="331"/>
      <c r="N29" s="333"/>
      <c r="O29" s="334"/>
      <c r="P29" s="334"/>
      <c r="Q29" s="335"/>
      <c r="R29" s="336"/>
      <c r="S29" s="334"/>
      <c r="T29" s="334"/>
      <c r="U29" s="335"/>
      <c r="V29" s="336"/>
      <c r="W29" s="334"/>
      <c r="X29" s="334"/>
      <c r="Y29" s="337"/>
      <c r="Z29" s="364"/>
      <c r="AA29" s="327"/>
      <c r="AB29" s="365"/>
      <c r="AF29" s="327"/>
      <c r="AG29" s="366"/>
      <c r="AH29" s="367"/>
      <c r="AI29" s="108"/>
      <c r="AJ29" s="108"/>
      <c r="AK29" s="108"/>
      <c r="AL29" s="108"/>
      <c r="AM29" s="108"/>
      <c r="AN29" s="108"/>
      <c r="AO29" s="108"/>
      <c r="AP29" s="108"/>
      <c r="AQ29" s="108"/>
    </row>
    <row r="30" ht="22.5" customHeight="1">
      <c r="B30" s="181"/>
      <c r="C30" s="309"/>
      <c r="D30" s="368"/>
      <c r="E30" s="181"/>
      <c r="F30" s="309"/>
      <c r="G30" s="309"/>
      <c r="H30" s="310"/>
      <c r="I30" s="181"/>
      <c r="J30" s="309"/>
      <c r="K30" s="309"/>
      <c r="L30" s="310"/>
      <c r="M30" s="181"/>
      <c r="N30" s="342"/>
      <c r="O30" s="343"/>
      <c r="P30" s="343"/>
      <c r="Q30" s="344"/>
      <c r="R30" s="345"/>
      <c r="S30" s="343"/>
      <c r="T30" s="343"/>
      <c r="U30" s="344"/>
      <c r="V30" s="345"/>
      <c r="W30" s="343"/>
      <c r="X30" s="343"/>
      <c r="Y30" s="346"/>
      <c r="Z30" s="369"/>
      <c r="AA30" s="310"/>
      <c r="AB30" s="370"/>
      <c r="AC30" s="309"/>
      <c r="AD30" s="309"/>
      <c r="AE30" s="309"/>
      <c r="AF30" s="310"/>
      <c r="AG30" s="371"/>
      <c r="AH30" s="372"/>
      <c r="AI30" s="108"/>
      <c r="AJ30" s="108"/>
      <c r="AK30" s="108"/>
      <c r="AL30" s="108"/>
      <c r="AM30" s="108"/>
      <c r="AN30" s="108"/>
      <c r="AO30" s="108"/>
      <c r="AP30" s="108"/>
      <c r="AQ30" s="108"/>
    </row>
    <row r="31" ht="22.5" customHeight="1">
      <c r="B31" s="315" t="str">
        <f>IF(ISBLANK(D31), "Missing ID",
IF(CONCATENATE(E31:AG33)="", "Unused",
IF(AND(ISBLANK(E31), ISBLANK(I31)), "Missing Headline and Content",
IF(ISBLANK(M31), "Missing Is True",
IF(AND(M31&lt;&gt;"Yes", M31&lt;&gt;"No"), "Is True must be Yes or No",
IF(AND($AJ$3, NOT(ISBLANK(N31)), NOT(ISNUMBER(N31))), "Changes to Followers for Likes must be a Number",
IF(AND($AK$3, NOT(ISBLANK(O31)), NOT(ISNUMBER(O31))), "Changes to Followers for Disikes must be a Number",
IF(AND($AL$3, NOT(ISBLANK(P31)), NOT(ISNUMBER(P31))), "Changes to Followers for Shares must be a Number",
IF(AND($AM$3, NOT(ISBLANK(Q31)), NOT(ISNUMBER(Q31))), "Changes to Followers for Flags must be a Number",
IF(AND($AJ$3, NOT(ISBLANK(R31)), NOT(ISNUMBER(R31))), "Changes to Credibility for Likes must be a Number",
IF(AND($AK$3, NOT(ISBLANK(S31)), NOT(ISNUMBER(S31))), "Changes to Credibility for Disikes must be a Number",
IF(AND($AL$3, NOT(ISBLANK(T31)), NOT(ISNUMBER(T31))), "Changes to Credibility for Shares must be a Number",
IF(AND($AM$3, NOT(ISBLANK(U31)), NOT(ISNUMBER(U31))), "Changes to Credibility for Flags must be a Number",
IF(AND($AJ$3, $AP$3, NOT(ISBLANK(V31)), NOT(ISNUMBER(V31))), "Number of Likes must be a Number",
IF(AND($AK$3, $AP$3, NOT(ISBLANK(W31)), NOT(ISNUMBER(W31))), "Number of Disikes must be a Number",
IF(AND($AL$3, $AP$3, NOT(ISBLANK(X31)), NOT(ISNUMBER(X31))), "Number of Shares must be a Number",
IF(AND($AM$3, $AP$3, NOT(ISBLANK(Y31)), NOT(ISNUMBER(Y31))), "Number of Flags must be a Number",
IF(AND($AJ$3, $AP$3, NOT(ISBLANK(V31)), V31&lt;0), "Number of Likes cannot be Negative",
IF(AND($AK$3, $AP$3, NOT(ISBLANK(W31)), W31&lt;0), "Number of Disikes cannot be Negative",
IF(AND($AL$3, $AP$3, NOT(ISBLANK(X31)), X31&lt;0), "Number of Shares cannot be Negative",
IF(AND($AM$3, $AP$3, NOT(ISBLANK(Y31)), Y31&lt;0), "Number of Flags cannot be Negative",
IF(AND(CONCATENATE(Z31:AH31)&lt;&gt;"", Z31=""), "Missing 1st Comment Source Name",
IF(AND(CONCATENATE(Z31:AH31)&lt;&gt;"", AB31=""), "Missing 1st Comment Message",
IF(AND($AN$3, $AP$3, CONCATENATE(Z31:AH31)&lt;&gt;"", AG31=""), "Missing 1st Comment Likes",
IF(AND($AO$3, $AP$3, CONCATENATE(Z31:AH31)&lt;&gt;"", AH31=""), "Missing 1st Comment Dislikes",
IF(AND(CONCATENATE(Z32:AH32)&lt;&gt;"", Z32=""), "Missing 2nd Comment Source Name",
IF(AND(CONCATENATE(Z32:AH32)&lt;&gt;"", AB32=""), "Missing 2nd Comment Message",
IF(AND($AN$3, $AP$3, CONCATENATE(Z32:AH32)&lt;&gt;"", AG32=""), "Missing 2nd Comment Likes",
IF(AND($AO$3, $AP$3, CONCATENATE(Z32:AH32)&lt;&gt;"", AH32=""), "Missing 2nd Comment Dislikes",
IF(AND(CONCATENATE(Z33:AH33)&lt;&gt;"", Z33=""), "Missing 3rd Comment Source Name",
IF(AND(CONCATENATE(Z33:AH33)&lt;&gt;"", AB33=""), "Missing 3rd Comment Message",
IF(AND($AN$3, $AP$3, CONCATENATE(Z33:AH33)&lt;&gt;"", AG33=""), "Missing 3rd Comment Likes",
IF(AND($AO$3, $AP$3, CONCATENATE(Z33:AH33)&lt;&gt;"", AH33=""), "Missing 3rd Comment Dislikes", "Valid"
)))))))))))))))))))))))))))))))))</f>
        <v>Valid</v>
      </c>
      <c r="C31" s="302"/>
      <c r="D31" s="316" t="s">
        <v>825</v>
      </c>
      <c r="E31" s="317" t="s">
        <v>827</v>
      </c>
      <c r="F31" s="302"/>
      <c r="G31" s="302"/>
      <c r="H31" s="305"/>
      <c r="I31" s="317" t="s">
        <v>828</v>
      </c>
      <c r="J31" s="302"/>
      <c r="K31" s="302"/>
      <c r="L31" s="305"/>
      <c r="M31" s="319" t="s">
        <v>95</v>
      </c>
      <c r="N31" s="320"/>
      <c r="O31" s="321"/>
      <c r="P31" s="321"/>
      <c r="Q31" s="322"/>
      <c r="R31" s="323"/>
      <c r="S31" s="321"/>
      <c r="T31" s="321"/>
      <c r="U31" s="322"/>
      <c r="V31" s="323"/>
      <c r="W31" s="321"/>
      <c r="X31" s="321"/>
      <c r="Y31" s="324"/>
      <c r="Z31" s="373" t="s">
        <v>837</v>
      </c>
      <c r="AA31" s="305"/>
      <c r="AB31" s="374" t="s">
        <v>840</v>
      </c>
      <c r="AC31" s="277"/>
      <c r="AD31" s="277"/>
      <c r="AE31" s="277"/>
      <c r="AF31" s="375"/>
      <c r="AG31" s="376">
        <v>12.0</v>
      </c>
      <c r="AH31" s="376">
        <v>5.0</v>
      </c>
      <c r="AI31" s="108"/>
      <c r="AJ31" s="108"/>
      <c r="AK31" s="108"/>
      <c r="AL31" s="108"/>
      <c r="AM31" s="108"/>
      <c r="AN31" s="108"/>
      <c r="AO31" s="108"/>
      <c r="AP31" s="108"/>
      <c r="AQ31" s="108"/>
    </row>
    <row r="32" ht="22.5" customHeight="1">
      <c r="B32" s="331"/>
      <c r="D32" s="332"/>
      <c r="E32" s="331"/>
      <c r="H32" s="327"/>
      <c r="I32" s="331"/>
      <c r="L32" s="327"/>
      <c r="M32" s="331"/>
      <c r="N32" s="333"/>
      <c r="O32" s="334"/>
      <c r="P32" s="334"/>
      <c r="Q32" s="335"/>
      <c r="R32" s="336"/>
      <c r="S32" s="334"/>
      <c r="T32" s="334"/>
      <c r="U32" s="335"/>
      <c r="V32" s="336"/>
      <c r="W32" s="334"/>
      <c r="X32" s="334"/>
      <c r="Y32" s="337"/>
      <c r="Z32" s="377" t="s">
        <v>848</v>
      </c>
      <c r="AA32" s="327"/>
      <c r="AB32" s="378" t="s">
        <v>851</v>
      </c>
      <c r="AF32" s="327"/>
      <c r="AG32" s="379">
        <v>3.0</v>
      </c>
      <c r="AH32" s="379">
        <v>1.0</v>
      </c>
      <c r="AI32" s="108"/>
      <c r="AJ32" s="108"/>
      <c r="AK32" s="108"/>
      <c r="AL32" s="108"/>
      <c r="AM32" s="108"/>
      <c r="AN32" s="108"/>
      <c r="AO32" s="108"/>
      <c r="AP32" s="108"/>
      <c r="AQ32" s="108"/>
    </row>
    <row r="33" ht="22.5" customHeight="1">
      <c r="B33" s="181"/>
      <c r="C33" s="309"/>
      <c r="D33" s="341"/>
      <c r="E33" s="181"/>
      <c r="F33" s="309"/>
      <c r="G33" s="309"/>
      <c r="H33" s="310"/>
      <c r="I33" s="181"/>
      <c r="J33" s="309"/>
      <c r="K33" s="309"/>
      <c r="L33" s="310"/>
      <c r="M33" s="181"/>
      <c r="N33" s="342"/>
      <c r="O33" s="343"/>
      <c r="P33" s="343"/>
      <c r="Q33" s="344"/>
      <c r="R33" s="345"/>
      <c r="S33" s="343"/>
      <c r="T33" s="343"/>
      <c r="U33" s="344"/>
      <c r="V33" s="345"/>
      <c r="W33" s="343"/>
      <c r="X33" s="343"/>
      <c r="Y33" s="346"/>
      <c r="Z33" s="347"/>
      <c r="AA33" s="310"/>
      <c r="AB33" s="348"/>
      <c r="AC33" s="309"/>
      <c r="AD33" s="309"/>
      <c r="AE33" s="309"/>
      <c r="AF33" s="310"/>
      <c r="AG33" s="349"/>
      <c r="AH33" s="350"/>
      <c r="AI33" s="108"/>
      <c r="AJ33" s="108"/>
      <c r="AK33" s="108"/>
      <c r="AL33" s="108"/>
      <c r="AM33" s="108"/>
      <c r="AN33" s="108"/>
      <c r="AO33" s="108"/>
      <c r="AP33" s="108"/>
      <c r="AQ33" s="108"/>
    </row>
    <row r="34" ht="22.5" customHeight="1">
      <c r="B34" s="315" t="str">
        <f>IF(ISBLANK(D34), "Missing ID",
IF(CONCATENATE(E34:AG36)="", "Unused",
IF(AND(ISBLANK(E34), ISBLANK(I34)), "Missing Headline and Content",
IF(ISBLANK(M34), "Missing Is True",
IF(AND(M34&lt;&gt;"Yes", M34&lt;&gt;"No"), "Is True must be Yes or No",
IF(AND($AJ$3, NOT(ISBLANK(N34)), NOT(ISNUMBER(N34))), "Changes to Followers for Likes must be a Number",
IF(AND($AK$3, NOT(ISBLANK(O34)), NOT(ISNUMBER(O34))), "Changes to Followers for Disikes must be a Number",
IF(AND($AL$3, NOT(ISBLANK(P34)), NOT(ISNUMBER(P34))), "Changes to Followers for Shares must be a Number",
IF(AND($AM$3, NOT(ISBLANK(Q34)), NOT(ISNUMBER(Q34))), "Changes to Followers for Flags must be a Number",
IF(AND($AJ$3, NOT(ISBLANK(R34)), NOT(ISNUMBER(R34))), "Changes to Credibility for Likes must be a Number",
IF(AND($AK$3, NOT(ISBLANK(S34)), NOT(ISNUMBER(S34))), "Changes to Credibility for Disikes must be a Number",
IF(AND($AL$3, NOT(ISBLANK(T34)), NOT(ISNUMBER(T34))), "Changes to Credibility for Shares must be a Number",
IF(AND($AM$3, NOT(ISBLANK(U34)), NOT(ISNUMBER(U34))), "Changes to Credibility for Flags must be a Number",
IF(AND($AJ$3, $AP$3, NOT(ISBLANK(V34)), NOT(ISNUMBER(V34))), "Number of Likes must be a Number",
IF(AND($AK$3, $AP$3, NOT(ISBLANK(W34)), NOT(ISNUMBER(W34))), "Number of Disikes must be a Number",
IF(AND($AL$3, $AP$3, NOT(ISBLANK(X34)), NOT(ISNUMBER(X34))), "Number of Shares must be a Number",
IF(AND($AM$3, $AP$3, NOT(ISBLANK(Y34)), NOT(ISNUMBER(Y34))), "Number of Flags must be a Number",
IF(AND($AJ$3, $AP$3, NOT(ISBLANK(V34)), V34&lt;0), "Number of Likes cannot be Negative",
IF(AND($AK$3, $AP$3, NOT(ISBLANK(W34)), W34&lt;0), "Number of Disikes cannot be Negative",
IF(AND($AL$3, $AP$3, NOT(ISBLANK(X34)), X34&lt;0), "Number of Shares cannot be Negative",
IF(AND($AM$3, $AP$3, NOT(ISBLANK(Y34)), Y34&lt;0), "Number of Flags cannot be Negative",
IF(AND(CONCATENATE(Z34:AH34)&lt;&gt;"", Z34=""), "Missing 1st Comment Source Name",
IF(AND(CONCATENATE(Z34:AH34)&lt;&gt;"", AB34=""), "Missing 1st Comment Message",
IF(AND($AN$3, $AP$3, CONCATENATE(Z34:AH34)&lt;&gt;"", AG34=""), "Missing 1st Comment Likes",
IF(AND($AO$3, $AP$3, CONCATENATE(Z34:AH34)&lt;&gt;"", AH34=""), "Missing 1st Comment Dislikes",
IF(AND(CONCATENATE(Z35:AH35)&lt;&gt;"", Z35=""), "Missing 2nd Comment Source Name",
IF(AND(CONCATENATE(Z35:AH35)&lt;&gt;"", AB35=""), "Missing 2nd Comment Message",
IF(AND($AN$3, $AP$3, CONCATENATE(Z35:AH35)&lt;&gt;"", AG35=""), "Missing 2nd Comment Likes",
IF(AND($AO$3, $AP$3, CONCATENATE(Z35:AH35)&lt;&gt;"", AH35=""), "Missing 2nd Comment Dislikes",
IF(AND(CONCATENATE(Z36:AH36)&lt;&gt;"", Z36=""), "Missing 3rd Comment Source Name",
IF(AND(CONCATENATE(Z36:AH36)&lt;&gt;"", AB36=""), "Missing 3rd Comment Message",
IF(AND($AN$3, $AP$3, CONCATENATE(Z36:AH36)&lt;&gt;"", AG36=""), "Missing 3rd Comment Likes",
IF(AND($AO$3, $AP$3, CONCATENATE(Z36:AH36)&lt;&gt;"", AH36=""), "Missing 3rd Comment Dislikes", "Valid"
)))))))))))))))))))))))))))))))))</f>
        <v>Valid</v>
      </c>
      <c r="C34" s="302"/>
      <c r="D34" s="351" t="s">
        <v>911</v>
      </c>
      <c r="E34" s="352" t="s">
        <v>913</v>
      </c>
      <c r="F34" s="302"/>
      <c r="G34" s="302"/>
      <c r="H34" s="305"/>
      <c r="I34" s="352" t="s">
        <v>915</v>
      </c>
      <c r="J34" s="302"/>
      <c r="K34" s="302"/>
      <c r="L34" s="305"/>
      <c r="M34" s="354" t="s">
        <v>95</v>
      </c>
      <c r="N34" s="355"/>
      <c r="O34" s="356"/>
      <c r="P34" s="356"/>
      <c r="Q34" s="357"/>
      <c r="R34" s="358"/>
      <c r="S34" s="356"/>
      <c r="T34" s="356"/>
      <c r="U34" s="357"/>
      <c r="V34" s="358"/>
      <c r="W34" s="356"/>
      <c r="X34" s="356"/>
      <c r="Y34" s="359"/>
      <c r="Z34" s="380" t="s">
        <v>699</v>
      </c>
      <c r="AA34" s="305"/>
      <c r="AB34" s="381" t="s">
        <v>931</v>
      </c>
      <c r="AC34" s="302"/>
      <c r="AD34" s="302"/>
      <c r="AE34" s="302"/>
      <c r="AF34" s="305"/>
      <c r="AG34" s="382">
        <v>2.0</v>
      </c>
      <c r="AH34" s="382">
        <v>0.0</v>
      </c>
      <c r="AI34" s="108"/>
      <c r="AJ34" s="108"/>
      <c r="AK34" s="108"/>
      <c r="AL34" s="108"/>
      <c r="AM34" s="108"/>
      <c r="AN34" s="108"/>
      <c r="AO34" s="108"/>
      <c r="AP34" s="108"/>
      <c r="AQ34" s="108"/>
    </row>
    <row r="35" ht="22.5" customHeight="1">
      <c r="B35" s="331"/>
      <c r="D35" s="363"/>
      <c r="E35" s="331"/>
      <c r="H35" s="327"/>
      <c r="I35" s="331"/>
      <c r="L35" s="327"/>
      <c r="M35" s="331"/>
      <c r="N35" s="333"/>
      <c r="O35" s="334"/>
      <c r="P35" s="334"/>
      <c r="Q35" s="335"/>
      <c r="R35" s="336"/>
      <c r="S35" s="334"/>
      <c r="T35" s="334"/>
      <c r="U35" s="335"/>
      <c r="V35" s="336"/>
      <c r="W35" s="334"/>
      <c r="X35" s="334"/>
      <c r="Y35" s="337"/>
      <c r="Z35" s="364"/>
      <c r="AA35" s="327"/>
      <c r="AB35" s="365"/>
      <c r="AF35" s="327"/>
      <c r="AG35" s="366"/>
      <c r="AH35" s="367"/>
      <c r="AI35" s="108"/>
      <c r="AJ35" s="108"/>
      <c r="AK35" s="108"/>
      <c r="AL35" s="108"/>
      <c r="AM35" s="108"/>
      <c r="AN35" s="108"/>
      <c r="AO35" s="108"/>
      <c r="AP35" s="108"/>
      <c r="AQ35" s="108"/>
    </row>
    <row r="36" ht="22.5" customHeight="1">
      <c r="B36" s="181"/>
      <c r="C36" s="309"/>
      <c r="D36" s="368"/>
      <c r="E36" s="181"/>
      <c r="F36" s="309"/>
      <c r="G36" s="309"/>
      <c r="H36" s="310"/>
      <c r="I36" s="181"/>
      <c r="J36" s="309"/>
      <c r="K36" s="309"/>
      <c r="L36" s="310"/>
      <c r="M36" s="181"/>
      <c r="N36" s="342"/>
      <c r="O36" s="343"/>
      <c r="P36" s="343"/>
      <c r="Q36" s="344"/>
      <c r="R36" s="345"/>
      <c r="S36" s="343"/>
      <c r="T36" s="343"/>
      <c r="U36" s="344"/>
      <c r="V36" s="345"/>
      <c r="W36" s="343"/>
      <c r="X36" s="343"/>
      <c r="Y36" s="346"/>
      <c r="Z36" s="369"/>
      <c r="AA36" s="310"/>
      <c r="AB36" s="370"/>
      <c r="AC36" s="309"/>
      <c r="AD36" s="309"/>
      <c r="AE36" s="309"/>
      <c r="AF36" s="310"/>
      <c r="AG36" s="371"/>
      <c r="AH36" s="372"/>
      <c r="AI36" s="108"/>
      <c r="AJ36" s="108"/>
      <c r="AK36" s="108"/>
      <c r="AL36" s="108"/>
      <c r="AM36" s="108"/>
      <c r="AN36" s="108"/>
      <c r="AO36" s="108"/>
      <c r="AP36" s="108"/>
      <c r="AQ36" s="108"/>
    </row>
    <row r="37" ht="22.5" customHeight="1">
      <c r="B37" s="315" t="str">
        <f>IF(ISBLANK(D37), "Missing ID",
IF(CONCATENATE(E37:AG39)="", "Unused",
IF(AND(ISBLANK(E37), ISBLANK(I37)), "Missing Headline and Content",
IF(ISBLANK(M37), "Missing Is True",
IF(AND(M37&lt;&gt;"Yes", M37&lt;&gt;"No"), "Is True must be Yes or No",
IF(AND($AJ$3, NOT(ISBLANK(N37)), NOT(ISNUMBER(N37))), "Changes to Followers for Likes must be a Number",
IF(AND($AK$3, NOT(ISBLANK(O37)), NOT(ISNUMBER(O37))), "Changes to Followers for Disikes must be a Number",
IF(AND($AL$3, NOT(ISBLANK(P37)), NOT(ISNUMBER(P37))), "Changes to Followers for Shares must be a Number",
IF(AND($AM$3, NOT(ISBLANK(Q37)), NOT(ISNUMBER(Q37))), "Changes to Followers for Flags must be a Number",
IF(AND($AJ$3, NOT(ISBLANK(R37)), NOT(ISNUMBER(R37))), "Changes to Credibility for Likes must be a Number",
IF(AND($AK$3, NOT(ISBLANK(S37)), NOT(ISNUMBER(S37))), "Changes to Credibility for Disikes must be a Number",
IF(AND($AL$3, NOT(ISBLANK(T37)), NOT(ISNUMBER(T37))), "Changes to Credibility for Shares must be a Number",
IF(AND($AM$3, NOT(ISBLANK(U37)), NOT(ISNUMBER(U37))), "Changes to Credibility for Flags must be a Number",
IF(AND($AJ$3, $AP$3, NOT(ISBLANK(V37)), NOT(ISNUMBER(V37))), "Number of Likes must be a Number",
IF(AND($AK$3, $AP$3, NOT(ISBLANK(W37)), NOT(ISNUMBER(W37))), "Number of Disikes must be a Number",
IF(AND($AL$3, $AP$3, NOT(ISBLANK(X37)), NOT(ISNUMBER(X37))), "Number of Shares must be a Number",
IF(AND($AM$3, $AP$3, NOT(ISBLANK(Y37)), NOT(ISNUMBER(Y37))), "Number of Flags must be a Number",
IF(AND($AJ$3, $AP$3, NOT(ISBLANK(V37)), V37&lt;0), "Number of Likes cannot be Negative",
IF(AND($AK$3, $AP$3, NOT(ISBLANK(W37)), W37&lt;0), "Number of Disikes cannot be Negative",
IF(AND($AL$3, $AP$3, NOT(ISBLANK(X37)), X37&lt;0), "Number of Shares cannot be Negative",
IF(AND($AM$3, $AP$3, NOT(ISBLANK(Y37)), Y37&lt;0), "Number of Flags cannot be Negative",
IF(AND(CONCATENATE(Z37:AH37)&lt;&gt;"", Z37=""), "Missing 1st Comment Source Name",
IF(AND(CONCATENATE(Z37:AH37)&lt;&gt;"", AB37=""), "Missing 1st Comment Message",
IF(AND($AN$3, $AP$3, CONCATENATE(Z37:AH37)&lt;&gt;"", AG37=""), "Missing 1st Comment Likes",
IF(AND($AO$3, $AP$3, CONCATENATE(Z37:AH37)&lt;&gt;"", AH37=""), "Missing 1st Comment Dislikes",
IF(AND(CONCATENATE(Z38:AH38)&lt;&gt;"", Z38=""), "Missing 2nd Comment Source Name",
IF(AND(CONCATENATE(Z38:AH38)&lt;&gt;"", AB38=""), "Missing 2nd Comment Message",
IF(AND($AN$3, $AP$3, CONCATENATE(Z38:AH38)&lt;&gt;"", AG38=""), "Missing 2nd Comment Likes",
IF(AND($AO$3, $AP$3, CONCATENATE(Z38:AH38)&lt;&gt;"", AH38=""), "Missing 2nd Comment Dislikes",
IF(AND(CONCATENATE(Z39:AH39)&lt;&gt;"", Z39=""), "Missing 3rd Comment Source Name",
IF(AND(CONCATENATE(Z39:AH39)&lt;&gt;"", AB39=""), "Missing 3rd Comment Message",
IF(AND($AN$3, $AP$3, CONCATENATE(Z39:AH39)&lt;&gt;"", AG39=""), "Missing 3rd Comment Likes",
IF(AND($AO$3, $AP$3, CONCATENATE(Z39:AH39)&lt;&gt;"", AH39=""), "Missing 3rd Comment Dislikes", "Valid"
)))))))))))))))))))))))))))))))))</f>
        <v>Valid</v>
      </c>
      <c r="C37" s="302"/>
      <c r="D37" s="316" t="s">
        <v>990</v>
      </c>
      <c r="E37" s="383" t="s">
        <v>992</v>
      </c>
      <c r="F37" s="302"/>
      <c r="G37" s="302"/>
      <c r="H37" s="305"/>
      <c r="I37" s="317"/>
      <c r="J37" s="302"/>
      <c r="K37" s="302"/>
      <c r="L37" s="305"/>
      <c r="M37" s="384" t="s">
        <v>102</v>
      </c>
      <c r="N37" s="385"/>
      <c r="O37" s="385"/>
      <c r="P37" s="386"/>
      <c r="Q37" s="387"/>
      <c r="R37" s="385"/>
      <c r="S37" s="385"/>
      <c r="T37" s="386"/>
      <c r="U37" s="387"/>
      <c r="V37" s="388">
        <v>1.0</v>
      </c>
      <c r="W37" s="389">
        <v>23.0</v>
      </c>
      <c r="X37" s="389">
        <v>4.0</v>
      </c>
      <c r="Y37" s="390">
        <v>12.0</v>
      </c>
      <c r="Z37" s="391" t="s">
        <v>1005</v>
      </c>
      <c r="AA37" s="392"/>
      <c r="AB37" s="393" t="s">
        <v>1007</v>
      </c>
      <c r="AC37" s="394"/>
      <c r="AD37" s="394"/>
      <c r="AE37" s="394"/>
      <c r="AF37" s="392"/>
      <c r="AG37" s="395">
        <v>21.0</v>
      </c>
      <c r="AH37" s="396">
        <v>2.0</v>
      </c>
      <c r="AI37" s="108"/>
      <c r="AJ37" s="108"/>
      <c r="AK37" s="108"/>
      <c r="AL37" s="108"/>
      <c r="AM37" s="108"/>
      <c r="AN37" s="108"/>
      <c r="AO37" s="108"/>
      <c r="AP37" s="108"/>
      <c r="AQ37" s="108"/>
    </row>
    <row r="38" ht="22.5" customHeight="1">
      <c r="B38" s="331"/>
      <c r="D38" s="332"/>
      <c r="E38" s="331"/>
      <c r="H38" s="327"/>
      <c r="I38" s="331"/>
      <c r="L38" s="327"/>
      <c r="M38" s="327"/>
      <c r="N38" s="336"/>
      <c r="O38" s="336"/>
      <c r="P38" s="336"/>
      <c r="Q38" s="327"/>
      <c r="R38" s="336"/>
      <c r="S38" s="336"/>
      <c r="T38" s="336"/>
      <c r="U38" s="327"/>
      <c r="V38" s="333"/>
      <c r="W38" s="336"/>
      <c r="X38" s="336"/>
      <c r="Y38" s="240"/>
      <c r="Z38" s="397"/>
      <c r="AA38" s="327"/>
      <c r="AB38" s="378"/>
      <c r="AF38" s="327"/>
      <c r="AG38" s="398"/>
      <c r="AH38" s="399"/>
      <c r="AI38" s="108"/>
      <c r="AJ38" s="108"/>
      <c r="AK38" s="108"/>
      <c r="AL38" s="108"/>
      <c r="AM38" s="108"/>
      <c r="AN38" s="108"/>
      <c r="AO38" s="108"/>
      <c r="AP38" s="108"/>
      <c r="AQ38" s="108"/>
    </row>
    <row r="39" ht="22.5" customHeight="1">
      <c r="B39" s="181"/>
      <c r="C39" s="309"/>
      <c r="D39" s="341"/>
      <c r="E39" s="181"/>
      <c r="F39" s="309"/>
      <c r="G39" s="309"/>
      <c r="H39" s="310"/>
      <c r="I39" s="181"/>
      <c r="J39" s="309"/>
      <c r="K39" s="309"/>
      <c r="L39" s="310"/>
      <c r="M39" s="310"/>
      <c r="N39" s="345"/>
      <c r="O39" s="345"/>
      <c r="P39" s="345"/>
      <c r="Q39" s="400"/>
      <c r="R39" s="345"/>
      <c r="S39" s="345"/>
      <c r="T39" s="345"/>
      <c r="U39" s="400"/>
      <c r="V39" s="342"/>
      <c r="W39" s="345"/>
      <c r="X39" s="345"/>
      <c r="Y39" s="243"/>
      <c r="Z39" s="347"/>
      <c r="AA39" s="310"/>
      <c r="AB39" s="348"/>
      <c r="AC39" s="309"/>
      <c r="AD39" s="309"/>
      <c r="AE39" s="309"/>
      <c r="AF39" s="310"/>
      <c r="AG39" s="401"/>
      <c r="AH39" s="402"/>
      <c r="AI39" s="108"/>
      <c r="AJ39" s="108"/>
      <c r="AK39" s="108"/>
      <c r="AL39" s="108"/>
      <c r="AM39" s="108"/>
      <c r="AN39" s="108"/>
      <c r="AO39" s="108"/>
      <c r="AP39" s="108"/>
      <c r="AQ39" s="108"/>
    </row>
    <row r="40" ht="22.5" customHeight="1">
      <c r="B40" s="315" t="str">
        <f>IF(ISBLANK(D40), "Missing ID",
IF(CONCATENATE(E40:AG42)="", "Unused",
IF(AND(ISBLANK(E40), ISBLANK(I40)), "Missing Headline and Content",
IF(ISBLANK(M40), "Missing Is True",
IF(AND(M40&lt;&gt;"Yes", M40&lt;&gt;"No"), "Is True must be Yes or No",
IF(AND($AJ$3, NOT(ISBLANK(N40)), NOT(ISNUMBER(N40))), "Changes to Followers for Likes must be a Number",
IF(AND($AK$3, NOT(ISBLANK(O40)), NOT(ISNUMBER(O40))), "Changes to Followers for Disikes must be a Number",
IF(AND($AL$3, NOT(ISBLANK(P40)), NOT(ISNUMBER(P40))), "Changes to Followers for Shares must be a Number",
IF(AND($AM$3, NOT(ISBLANK(Q40)), NOT(ISNUMBER(Q40))), "Changes to Followers for Flags must be a Number",
IF(AND($AJ$3, NOT(ISBLANK(R40)), NOT(ISNUMBER(R40))), "Changes to Credibility for Likes must be a Number",
IF(AND($AK$3, NOT(ISBLANK(S40)), NOT(ISNUMBER(S40))), "Changes to Credibility for Disikes must be a Number",
IF(AND($AL$3, NOT(ISBLANK(T40)), NOT(ISNUMBER(T40))), "Changes to Credibility for Shares must be a Number",
IF(AND($AM$3, NOT(ISBLANK(U40)), NOT(ISNUMBER(U40))), "Changes to Credibility for Flags must be a Number",
IF(AND($AJ$3, $AP$3, NOT(ISBLANK(V40)), NOT(ISNUMBER(V40))), "Number of Likes must be a Number",
IF(AND($AK$3, $AP$3, NOT(ISBLANK(W40)), NOT(ISNUMBER(W40))), "Number of Disikes must be a Number",
IF(AND($AL$3, $AP$3, NOT(ISBLANK(X40)), NOT(ISNUMBER(X40))), "Number of Shares must be a Number",
IF(AND($AM$3, $AP$3, NOT(ISBLANK(Y40)), NOT(ISNUMBER(Y40))), "Number of Flags must be a Number",
IF(AND($AJ$3, $AP$3, NOT(ISBLANK(V40)), V40&lt;0), "Number of Likes cannot be Negative",
IF(AND($AK$3, $AP$3, NOT(ISBLANK(W40)), W40&lt;0), "Number of Disikes cannot be Negative",
IF(AND($AL$3, $AP$3, NOT(ISBLANK(X40)), X40&lt;0), "Number of Shares cannot be Negative",
IF(AND($AM$3, $AP$3, NOT(ISBLANK(Y40)), Y40&lt;0), "Number of Flags cannot be Negative",
IF(AND(CONCATENATE(Z40:AH40)&lt;&gt;"", Z40=""), "Missing 1st Comment Source Name",
IF(AND(CONCATENATE(Z40:AH40)&lt;&gt;"", AB40=""), "Missing 1st Comment Message",
IF(AND($AN$3, $AP$3, CONCATENATE(Z40:AH40)&lt;&gt;"", AG40=""), "Missing 1st Comment Likes",
IF(AND($AO$3, $AP$3, CONCATENATE(Z40:AH40)&lt;&gt;"", AH40=""), "Missing 1st Comment Dislikes",
IF(AND(CONCATENATE(Z41:AH41)&lt;&gt;"", Z41=""), "Missing 2nd Comment Source Name",
IF(AND(CONCATENATE(Z41:AH41)&lt;&gt;"", AB41=""), "Missing 2nd Comment Message",
IF(AND($AN$3, $AP$3, CONCATENATE(Z41:AH41)&lt;&gt;"", AG41=""), "Missing 2nd Comment Likes",
IF(AND($AO$3, $AP$3, CONCATENATE(Z41:AH41)&lt;&gt;"", AH41=""), "Missing 2nd Comment Dislikes",
IF(AND(CONCATENATE(Z42:AH42)&lt;&gt;"", Z42=""), "Missing 3rd Comment Source Name",
IF(AND(CONCATENATE(Z42:AH42)&lt;&gt;"", AB42=""), "Missing 3rd Comment Message",
IF(AND($AN$3, $AP$3, CONCATENATE(Z42:AH42)&lt;&gt;"", AG42=""), "Missing 3rd Comment Likes",
IF(AND($AO$3, $AP$3, CONCATENATE(Z42:AH42)&lt;&gt;"", AH42=""), "Missing 3rd Comment Dislikes", "Valid"
)))))))))))))))))))))))))))))))))</f>
        <v>Valid</v>
      </c>
      <c r="C40" s="302"/>
      <c r="D40" s="351" t="s">
        <v>1059</v>
      </c>
      <c r="E40" s="403" t="s">
        <v>1061</v>
      </c>
      <c r="F40" s="302"/>
      <c r="G40" s="302"/>
      <c r="H40" s="305"/>
      <c r="I40" s="404" t="s">
        <v>1064</v>
      </c>
      <c r="J40" s="302"/>
      <c r="K40" s="302"/>
      <c r="L40" s="305"/>
      <c r="M40" s="405" t="s">
        <v>95</v>
      </c>
      <c r="N40" s="406"/>
      <c r="O40" s="406"/>
      <c r="P40" s="406"/>
      <c r="Q40" s="407"/>
      <c r="R40" s="406"/>
      <c r="S40" s="406"/>
      <c r="T40" s="406"/>
      <c r="U40" s="407"/>
      <c r="V40" s="406"/>
      <c r="W40" s="406"/>
      <c r="X40" s="408"/>
      <c r="Y40" s="409"/>
      <c r="Z40" s="410"/>
      <c r="AA40" s="327"/>
      <c r="AB40" s="411"/>
      <c r="AF40" s="327"/>
      <c r="AG40" s="412"/>
      <c r="AH40" s="413"/>
      <c r="AI40" s="108"/>
      <c r="AJ40" s="108"/>
      <c r="AK40" s="108"/>
      <c r="AL40" s="108"/>
      <c r="AM40" s="108"/>
      <c r="AN40" s="108"/>
      <c r="AO40" s="108"/>
      <c r="AP40" s="108"/>
      <c r="AQ40" s="108"/>
    </row>
    <row r="41" ht="22.5" customHeight="1">
      <c r="B41" s="331"/>
      <c r="D41" s="363"/>
      <c r="E41" s="331"/>
      <c r="H41" s="327"/>
      <c r="L41" s="327"/>
      <c r="M41" s="327"/>
      <c r="N41" s="336"/>
      <c r="O41" s="336"/>
      <c r="P41" s="336"/>
      <c r="Q41" s="327"/>
      <c r="R41" s="336"/>
      <c r="S41" s="336"/>
      <c r="T41" s="336"/>
      <c r="U41" s="327"/>
      <c r="V41" s="336"/>
      <c r="W41" s="336"/>
      <c r="X41" s="336"/>
      <c r="Y41" s="240"/>
      <c r="Z41" s="364"/>
      <c r="AA41" s="327"/>
      <c r="AB41" s="365"/>
      <c r="AF41" s="327"/>
      <c r="AG41" s="414"/>
      <c r="AH41" s="415"/>
      <c r="AI41" s="108"/>
      <c r="AJ41" s="108"/>
      <c r="AK41" s="108"/>
      <c r="AL41" s="108"/>
      <c r="AM41" s="108"/>
      <c r="AN41" s="108"/>
      <c r="AO41" s="108"/>
      <c r="AP41" s="108"/>
      <c r="AQ41" s="108"/>
    </row>
    <row r="42" ht="22.5" customHeight="1">
      <c r="B42" s="181"/>
      <c r="C42" s="309"/>
      <c r="D42" s="368"/>
      <c r="E42" s="181"/>
      <c r="F42" s="309"/>
      <c r="G42" s="309"/>
      <c r="H42" s="310"/>
      <c r="I42" s="309"/>
      <c r="J42" s="309"/>
      <c r="K42" s="309"/>
      <c r="L42" s="310"/>
      <c r="M42" s="310"/>
      <c r="N42" s="345"/>
      <c r="O42" s="345"/>
      <c r="P42" s="345"/>
      <c r="Q42" s="400"/>
      <c r="R42" s="345"/>
      <c r="S42" s="345"/>
      <c r="T42" s="345"/>
      <c r="U42" s="400"/>
      <c r="V42" s="345"/>
      <c r="W42" s="345"/>
      <c r="X42" s="345"/>
      <c r="Y42" s="243"/>
      <c r="Z42" s="369"/>
      <c r="AA42" s="310"/>
      <c r="AB42" s="370"/>
      <c r="AC42" s="309"/>
      <c r="AD42" s="309"/>
      <c r="AE42" s="309"/>
      <c r="AF42" s="310"/>
      <c r="AG42" s="416"/>
      <c r="AH42" s="417"/>
      <c r="AI42" s="108"/>
      <c r="AJ42" s="108"/>
      <c r="AK42" s="108"/>
      <c r="AL42" s="108"/>
      <c r="AM42" s="108"/>
      <c r="AN42" s="108"/>
      <c r="AO42" s="108"/>
      <c r="AP42" s="108"/>
      <c r="AQ42" s="108"/>
    </row>
    <row r="43" ht="22.5" customHeight="1">
      <c r="B43" s="315" t="str">
        <f>IF(ISBLANK(D43), "Missing ID",
IF(CONCATENATE(E43:AG45)="", "Unused",
IF(AND(ISBLANK(E43), ISBLANK(I43)), "Missing Headline and Content",
IF(ISBLANK(M43), "Missing Is True",
IF(AND(M43&lt;&gt;"Yes", M43&lt;&gt;"No"), "Is True must be Yes or No",
IF(AND($AJ$3, NOT(ISBLANK(N43)), NOT(ISNUMBER(N43))), "Changes to Followers for Likes must be a Number",
IF(AND($AK$3, NOT(ISBLANK(O43)), NOT(ISNUMBER(O43))), "Changes to Followers for Disikes must be a Number",
IF(AND($AL$3, NOT(ISBLANK(P43)), NOT(ISNUMBER(P43))), "Changes to Followers for Shares must be a Number",
IF(AND($AM$3, NOT(ISBLANK(Q43)), NOT(ISNUMBER(Q43))), "Changes to Followers for Flags must be a Number",
IF(AND($AJ$3, NOT(ISBLANK(R43)), NOT(ISNUMBER(R43))), "Changes to Credibility for Likes must be a Number",
IF(AND($AK$3, NOT(ISBLANK(S43)), NOT(ISNUMBER(S43))), "Changes to Credibility for Disikes must be a Number",
IF(AND($AL$3, NOT(ISBLANK(T43)), NOT(ISNUMBER(T43))), "Changes to Credibility for Shares must be a Number",
IF(AND($AM$3, NOT(ISBLANK(U43)), NOT(ISNUMBER(U43))), "Changes to Credibility for Flags must be a Number",
IF(AND($AJ$3, $AP$3, NOT(ISBLANK(V43)), NOT(ISNUMBER(V43))), "Number of Likes must be a Number",
IF(AND($AK$3, $AP$3, NOT(ISBLANK(W43)), NOT(ISNUMBER(W43))), "Number of Disikes must be a Number",
IF(AND($AL$3, $AP$3, NOT(ISBLANK(X43)), NOT(ISNUMBER(X43))), "Number of Shares must be a Number",
IF(AND($AM$3, $AP$3, NOT(ISBLANK(Y43)), NOT(ISNUMBER(Y43))), "Number of Flags must be a Number",
IF(AND($AJ$3, $AP$3, NOT(ISBLANK(V43)), V43&lt;0), "Number of Likes cannot be Negative",
IF(AND($AK$3, $AP$3, NOT(ISBLANK(W43)), W43&lt;0), "Number of Disikes cannot be Negative",
IF(AND($AL$3, $AP$3, NOT(ISBLANK(X43)), X43&lt;0), "Number of Shares cannot be Negative",
IF(AND($AM$3, $AP$3, NOT(ISBLANK(Y43)), Y43&lt;0), "Number of Flags cannot be Negative",
IF(AND(CONCATENATE(Z43:AH43)&lt;&gt;"", Z43=""), "Missing 1st Comment Source Name",
IF(AND(CONCATENATE(Z43:AH43)&lt;&gt;"", AB43=""), "Missing 1st Comment Message",
IF(AND($AN$3, $AP$3, CONCATENATE(Z43:AH43)&lt;&gt;"", AG43=""), "Missing 1st Comment Likes",
IF(AND($AO$3, $AP$3, CONCATENATE(Z43:AH43)&lt;&gt;"", AH43=""), "Missing 1st Comment Dislikes",
IF(AND(CONCATENATE(Z44:AH44)&lt;&gt;"", Z44=""), "Missing 2nd Comment Source Name",
IF(AND(CONCATENATE(Z44:AH44)&lt;&gt;"", AB44=""), "Missing 2nd Comment Message",
IF(AND($AN$3, $AP$3, CONCATENATE(Z44:AH44)&lt;&gt;"", AG44=""), "Missing 2nd Comment Likes",
IF(AND($AO$3, $AP$3, CONCATENATE(Z44:AH44)&lt;&gt;"", AH44=""), "Missing 2nd Comment Dislikes",
IF(AND(CONCATENATE(Z45:AH45)&lt;&gt;"", Z45=""), "Missing 3rd Comment Source Name",
IF(AND(CONCATENATE(Z45:AH45)&lt;&gt;"", AB45=""), "Missing 3rd Comment Message",
IF(AND($AN$3, $AP$3, CONCATENATE(Z45:AH45)&lt;&gt;"", AG45=""), "Missing 3rd Comment Likes",
IF(AND($AO$3, $AP$3, CONCATENATE(Z45:AH45)&lt;&gt;"", AH45=""), "Missing 3rd Comment Dislikes", "Valid"
)))))))))))))))))))))))))))))))))</f>
        <v>Valid</v>
      </c>
      <c r="C43" s="302"/>
      <c r="D43" s="316" t="s">
        <v>1122</v>
      </c>
      <c r="E43" s="418" t="s">
        <v>1124</v>
      </c>
      <c r="H43" s="327"/>
      <c r="I43" s="419" t="s">
        <v>1126</v>
      </c>
      <c r="L43" s="327"/>
      <c r="M43" s="420" t="s">
        <v>95</v>
      </c>
      <c r="N43" s="385"/>
      <c r="O43" s="385"/>
      <c r="P43" s="386"/>
      <c r="Q43" s="387"/>
      <c r="R43" s="385"/>
      <c r="S43" s="385"/>
      <c r="T43" s="386"/>
      <c r="U43" s="387"/>
      <c r="V43" s="385"/>
      <c r="W43" s="386"/>
      <c r="X43" s="385"/>
      <c r="Y43" s="421"/>
      <c r="Z43" s="422"/>
      <c r="AA43" s="305"/>
      <c r="AB43" s="423"/>
      <c r="AC43" s="302"/>
      <c r="AD43" s="302"/>
      <c r="AE43" s="302"/>
      <c r="AF43" s="305"/>
      <c r="AG43" s="424"/>
      <c r="AH43" s="425"/>
      <c r="AI43" s="108"/>
      <c r="AJ43" s="108"/>
      <c r="AK43" s="108"/>
      <c r="AL43" s="108"/>
      <c r="AM43" s="108"/>
      <c r="AN43" s="108"/>
      <c r="AO43" s="108"/>
      <c r="AP43" s="108"/>
      <c r="AQ43" s="108"/>
    </row>
    <row r="44" ht="22.5" customHeight="1">
      <c r="B44" s="331"/>
      <c r="D44" s="332"/>
      <c r="E44" s="331"/>
      <c r="H44" s="327"/>
      <c r="L44" s="327"/>
      <c r="M44" s="327"/>
      <c r="N44" s="336"/>
      <c r="O44" s="336"/>
      <c r="P44" s="336"/>
      <c r="Q44" s="327"/>
      <c r="R44" s="336"/>
      <c r="S44" s="336"/>
      <c r="T44" s="336"/>
      <c r="U44" s="327"/>
      <c r="V44" s="336"/>
      <c r="W44" s="336"/>
      <c r="X44" s="336"/>
      <c r="Y44" s="240"/>
      <c r="Z44" s="397"/>
      <c r="AA44" s="327"/>
      <c r="AB44" s="378"/>
      <c r="AF44" s="327"/>
      <c r="AG44" s="398"/>
      <c r="AH44" s="399"/>
      <c r="AI44" s="108"/>
      <c r="AJ44" s="108"/>
      <c r="AK44" s="108"/>
      <c r="AL44" s="108"/>
      <c r="AM44" s="108"/>
      <c r="AN44" s="108"/>
      <c r="AO44" s="108"/>
      <c r="AP44" s="108"/>
      <c r="AQ44" s="108"/>
    </row>
    <row r="45" ht="22.5" customHeight="1">
      <c r="B45" s="181"/>
      <c r="C45" s="309"/>
      <c r="D45" s="341"/>
      <c r="E45" s="181"/>
      <c r="F45" s="309"/>
      <c r="G45" s="309"/>
      <c r="H45" s="310"/>
      <c r="I45" s="309"/>
      <c r="J45" s="309"/>
      <c r="K45" s="309"/>
      <c r="L45" s="310"/>
      <c r="M45" s="310"/>
      <c r="N45" s="345"/>
      <c r="O45" s="345"/>
      <c r="P45" s="345"/>
      <c r="Q45" s="400"/>
      <c r="R45" s="345"/>
      <c r="S45" s="345"/>
      <c r="T45" s="345"/>
      <c r="U45" s="400"/>
      <c r="V45" s="345"/>
      <c r="W45" s="345"/>
      <c r="X45" s="345"/>
      <c r="Y45" s="243"/>
      <c r="Z45" s="347"/>
      <c r="AA45" s="310"/>
      <c r="AB45" s="348"/>
      <c r="AC45" s="309"/>
      <c r="AD45" s="309"/>
      <c r="AE45" s="309"/>
      <c r="AF45" s="310"/>
      <c r="AG45" s="401"/>
      <c r="AH45" s="402"/>
      <c r="AI45" s="108"/>
      <c r="AJ45" s="108"/>
      <c r="AK45" s="108"/>
      <c r="AL45" s="108"/>
      <c r="AM45" s="108"/>
      <c r="AN45" s="108"/>
      <c r="AO45" s="108"/>
      <c r="AP45" s="108"/>
      <c r="AQ45" s="108"/>
    </row>
    <row r="46" ht="22.5" customHeight="1">
      <c r="B46" s="315" t="str">
        <f>IF(ISBLANK(D46), "Missing ID",
IF(CONCATENATE(E46:AG48)="", "Unused",
IF(AND(ISBLANK(E46), ISBLANK(I46)), "Missing Headline and Content",
IF(ISBLANK(M46), "Missing Is True",
IF(AND(M46&lt;&gt;"Yes", M46&lt;&gt;"No"), "Is True must be Yes or No",
IF(AND($AJ$3, NOT(ISBLANK(N46)), NOT(ISNUMBER(N46))), "Changes to Followers for Likes must be a Number",
IF(AND($AK$3, NOT(ISBLANK(O46)), NOT(ISNUMBER(O46))), "Changes to Followers for Disikes must be a Number",
IF(AND($AL$3, NOT(ISBLANK(P46)), NOT(ISNUMBER(P46))), "Changes to Followers for Shares must be a Number",
IF(AND($AM$3, NOT(ISBLANK(Q46)), NOT(ISNUMBER(Q46))), "Changes to Followers for Flags must be a Number",
IF(AND($AJ$3, NOT(ISBLANK(R46)), NOT(ISNUMBER(R46))), "Changes to Credibility for Likes must be a Number",
IF(AND($AK$3, NOT(ISBLANK(S46)), NOT(ISNUMBER(S46))), "Changes to Credibility for Disikes must be a Number",
IF(AND($AL$3, NOT(ISBLANK(T46)), NOT(ISNUMBER(T46))), "Changes to Credibility for Shares must be a Number",
IF(AND($AM$3, NOT(ISBLANK(U46)), NOT(ISNUMBER(U46))), "Changes to Credibility for Flags must be a Number",
IF(AND($AJ$3, $AP$3, NOT(ISBLANK(V46)), NOT(ISNUMBER(V46))), "Number of Likes must be a Number",
IF(AND($AK$3, $AP$3, NOT(ISBLANK(W46)), NOT(ISNUMBER(W46))), "Number of Disikes must be a Number",
IF(AND($AL$3, $AP$3, NOT(ISBLANK(X46)), NOT(ISNUMBER(X46))), "Number of Shares must be a Number",
IF(AND($AM$3, $AP$3, NOT(ISBLANK(Y46)), NOT(ISNUMBER(Y46))), "Number of Flags must be a Number",
IF(AND($AJ$3, $AP$3, NOT(ISBLANK(V46)), V46&lt;0), "Number of Likes cannot be Negative",
IF(AND($AK$3, $AP$3, NOT(ISBLANK(W46)), W46&lt;0), "Number of Disikes cannot be Negative",
IF(AND($AL$3, $AP$3, NOT(ISBLANK(X46)), X46&lt;0), "Number of Shares cannot be Negative",
IF(AND($AM$3, $AP$3, NOT(ISBLANK(Y46)), Y46&lt;0), "Number of Flags cannot be Negative",
IF(AND(CONCATENATE(Z46:AH46)&lt;&gt;"", Z46=""), "Missing 1st Comment Source Name",
IF(AND(CONCATENATE(Z46:AH46)&lt;&gt;"", AB46=""), "Missing 1st Comment Message",
IF(AND($AN$3, $AP$3, CONCATENATE(Z46:AH46)&lt;&gt;"", AG46=""), "Missing 1st Comment Likes",
IF(AND($AO$3, $AP$3, CONCATENATE(Z46:AH46)&lt;&gt;"", AH46=""), "Missing 1st Comment Dislikes",
IF(AND(CONCATENATE(Z47:AH47)&lt;&gt;"", Z47=""), "Missing 2nd Comment Source Name",
IF(AND(CONCATENATE(Z47:AH47)&lt;&gt;"", AB47=""), "Missing 2nd Comment Message",
IF(AND($AN$3, $AP$3, CONCATENATE(Z47:AH47)&lt;&gt;"", AG47=""), "Missing 2nd Comment Likes",
IF(AND($AO$3, $AP$3, CONCATENATE(Z47:AH47)&lt;&gt;"", AH47=""), "Missing 2nd Comment Dislikes",
IF(AND(CONCATENATE(Z48:AH48)&lt;&gt;"", Z48=""), "Missing 3rd Comment Source Name",
IF(AND(CONCATENATE(Z48:AH48)&lt;&gt;"", AB48=""), "Missing 3rd Comment Message",
IF(AND($AN$3, $AP$3, CONCATENATE(Z48:AH48)&lt;&gt;"", AG48=""), "Missing 3rd Comment Likes",
IF(AND($AO$3, $AP$3, CONCATENATE(Z48:AH48)&lt;&gt;"", AH48=""), "Missing 3rd Comment Dislikes", "Valid"
)))))))))))))))))))))))))))))))))</f>
        <v>Valid</v>
      </c>
      <c r="C46" s="302"/>
      <c r="D46" s="351" t="s">
        <v>1195</v>
      </c>
      <c r="E46" s="403" t="s">
        <v>1197</v>
      </c>
      <c r="F46" s="302"/>
      <c r="G46" s="302"/>
      <c r="H46" s="305"/>
      <c r="I46" s="426" t="s">
        <v>1200</v>
      </c>
      <c r="J46" s="302"/>
      <c r="K46" s="302"/>
      <c r="L46" s="305"/>
      <c r="M46" s="427" t="s">
        <v>95</v>
      </c>
      <c r="N46" s="428"/>
      <c r="O46" s="429"/>
      <c r="P46" s="429"/>
      <c r="Q46" s="430"/>
      <c r="R46" s="431"/>
      <c r="S46" s="429"/>
      <c r="T46" s="429"/>
      <c r="U46" s="430"/>
      <c r="V46" s="432"/>
      <c r="W46" s="433"/>
      <c r="X46" s="433"/>
      <c r="Y46" s="434"/>
      <c r="Z46" s="380" t="s">
        <v>1211</v>
      </c>
      <c r="AA46" s="305"/>
      <c r="AB46" s="435" t="s">
        <v>1213</v>
      </c>
      <c r="AC46" s="302"/>
      <c r="AD46" s="302"/>
      <c r="AE46" s="302"/>
      <c r="AF46" s="305"/>
      <c r="AG46" s="436">
        <v>2.0</v>
      </c>
      <c r="AH46" s="436">
        <v>0.0</v>
      </c>
      <c r="AI46" s="108"/>
      <c r="AJ46" s="108"/>
      <c r="AK46" s="108"/>
      <c r="AL46" s="108"/>
      <c r="AM46" s="108"/>
      <c r="AN46" s="108"/>
      <c r="AO46" s="108"/>
      <c r="AP46" s="108"/>
      <c r="AQ46" s="108"/>
    </row>
    <row r="47" ht="22.5" customHeight="1">
      <c r="B47" s="331"/>
      <c r="D47" s="363"/>
      <c r="E47" s="437"/>
      <c r="H47" s="327"/>
      <c r="I47" s="331"/>
      <c r="L47" s="327"/>
      <c r="M47" s="327"/>
      <c r="N47" s="333"/>
      <c r="O47" s="334"/>
      <c r="P47" s="334"/>
      <c r="Q47" s="335"/>
      <c r="R47" s="336"/>
      <c r="S47" s="334"/>
      <c r="T47" s="334"/>
      <c r="U47" s="335"/>
      <c r="V47" s="336"/>
      <c r="W47" s="334"/>
      <c r="X47" s="334"/>
      <c r="Y47" s="337"/>
      <c r="Z47" s="438" t="s">
        <v>1218</v>
      </c>
      <c r="AA47" s="327"/>
      <c r="AB47" s="439" t="s">
        <v>1220</v>
      </c>
      <c r="AF47" s="327"/>
      <c r="AG47" s="440">
        <v>4.0</v>
      </c>
      <c r="AH47" s="440">
        <v>1.0</v>
      </c>
      <c r="AI47" s="108"/>
      <c r="AJ47" s="108"/>
      <c r="AK47" s="108"/>
      <c r="AL47" s="108"/>
      <c r="AM47" s="108"/>
      <c r="AN47" s="108"/>
      <c r="AO47" s="108"/>
      <c r="AP47" s="108"/>
      <c r="AQ47" s="108"/>
    </row>
    <row r="48" ht="22.5" customHeight="1">
      <c r="B48" s="181"/>
      <c r="C48" s="309"/>
      <c r="D48" s="368"/>
      <c r="E48" s="441"/>
      <c r="F48" s="309"/>
      <c r="G48" s="309"/>
      <c r="H48" s="310"/>
      <c r="I48" s="181"/>
      <c r="J48" s="309"/>
      <c r="K48" s="309"/>
      <c r="L48" s="310"/>
      <c r="M48" s="310"/>
      <c r="N48" s="342"/>
      <c r="O48" s="343"/>
      <c r="P48" s="343"/>
      <c r="Q48" s="344"/>
      <c r="R48" s="345"/>
      <c r="S48" s="343"/>
      <c r="T48" s="343"/>
      <c r="U48" s="344"/>
      <c r="V48" s="345"/>
      <c r="W48" s="343"/>
      <c r="X48" s="343"/>
      <c r="Y48" s="346"/>
      <c r="Z48" s="442"/>
      <c r="AA48" s="310"/>
      <c r="AB48" s="443"/>
      <c r="AC48" s="309"/>
      <c r="AD48" s="309"/>
      <c r="AE48" s="309"/>
      <c r="AF48" s="310"/>
      <c r="AG48" s="416"/>
      <c r="AH48" s="417"/>
      <c r="AI48" s="108"/>
      <c r="AJ48" s="108"/>
      <c r="AK48" s="108"/>
      <c r="AL48" s="108"/>
      <c r="AM48" s="108"/>
      <c r="AN48" s="108"/>
      <c r="AO48" s="108"/>
      <c r="AP48" s="108"/>
      <c r="AQ48" s="108"/>
    </row>
    <row r="49" ht="22.5" customHeight="1">
      <c r="B49" s="315" t="str">
        <f>IF(ISBLANK(D49), "Missing ID",
IF(CONCATENATE(E49:AG51)="", "Unused",
IF(AND(ISBLANK(E49), ISBLANK(I49)), "Missing Headline and Content",
IF(ISBLANK(M49), "Missing Is True",
IF(AND(M49&lt;&gt;"Yes", M49&lt;&gt;"No"), "Is True must be Yes or No",
IF(AND($AJ$3, NOT(ISBLANK(N49)), NOT(ISNUMBER(N49))), "Changes to Followers for Likes must be a Number",
IF(AND($AK$3, NOT(ISBLANK(O49)), NOT(ISNUMBER(O49))), "Changes to Followers for Disikes must be a Number",
IF(AND($AL$3, NOT(ISBLANK(P49)), NOT(ISNUMBER(P49))), "Changes to Followers for Shares must be a Number",
IF(AND($AM$3, NOT(ISBLANK(Q49)), NOT(ISNUMBER(Q49))), "Changes to Followers for Flags must be a Number",
IF(AND($AJ$3, NOT(ISBLANK(R49)), NOT(ISNUMBER(R49))), "Changes to Credibility for Likes must be a Number",
IF(AND($AK$3, NOT(ISBLANK(S49)), NOT(ISNUMBER(S49))), "Changes to Credibility for Disikes must be a Number",
IF(AND($AL$3, NOT(ISBLANK(T49)), NOT(ISNUMBER(T49))), "Changes to Credibility for Shares must be a Number",
IF(AND($AM$3, NOT(ISBLANK(U49)), NOT(ISNUMBER(U49))), "Changes to Credibility for Flags must be a Number",
IF(AND($AJ$3, $AP$3, NOT(ISBLANK(V49)), NOT(ISNUMBER(V49))), "Number of Likes must be a Number",
IF(AND($AK$3, $AP$3, NOT(ISBLANK(W49)), NOT(ISNUMBER(W49))), "Number of Disikes must be a Number",
IF(AND($AL$3, $AP$3, NOT(ISBLANK(X49)), NOT(ISNUMBER(X49))), "Number of Shares must be a Number",
IF(AND($AM$3, $AP$3, NOT(ISBLANK(Y49)), NOT(ISNUMBER(Y49))), "Number of Flags must be a Number",
IF(AND($AJ$3, $AP$3, NOT(ISBLANK(V49)), V49&lt;0), "Number of Likes cannot be Negative",
IF(AND($AK$3, $AP$3, NOT(ISBLANK(W49)), W49&lt;0), "Number of Disikes cannot be Negative",
IF(AND($AL$3, $AP$3, NOT(ISBLANK(X49)), X49&lt;0), "Number of Shares cannot be Negative",
IF(AND($AM$3, $AP$3, NOT(ISBLANK(Y49)), Y49&lt;0), "Number of Flags cannot be Negative",
IF(AND(CONCATENATE(Z49:AH49)&lt;&gt;"", Z49=""), "Missing 1st Comment Source Name",
IF(AND(CONCATENATE(Z49:AH49)&lt;&gt;"", AB49=""), "Missing 1st Comment Message",
IF(AND($AN$3, $AP$3, CONCATENATE(Z49:AH49)&lt;&gt;"", AG49=""), "Missing 1st Comment Likes",
IF(AND($AO$3, $AP$3, CONCATENATE(Z49:AH49)&lt;&gt;"", AH49=""), "Missing 1st Comment Dislikes",
IF(AND(CONCATENATE(Z50:AH50)&lt;&gt;"", Z50=""), "Missing 2nd Comment Source Name",
IF(AND(CONCATENATE(Z50:AH50)&lt;&gt;"", AB50=""), "Missing 2nd Comment Message",
IF(AND($AN$3, $AP$3, CONCATENATE(Z50:AH50)&lt;&gt;"", AG50=""), "Missing 2nd Comment Likes",
IF(AND($AO$3, $AP$3, CONCATENATE(Z50:AH50)&lt;&gt;"", AH50=""), "Missing 2nd Comment Dislikes",
IF(AND(CONCATENATE(Z51:AH51)&lt;&gt;"", Z51=""), "Missing 3rd Comment Source Name",
IF(AND(CONCATENATE(Z51:AH51)&lt;&gt;"", AB51=""), "Missing 3rd Comment Message",
IF(AND($AN$3, $AP$3, CONCATENATE(Z51:AH51)&lt;&gt;"", AG51=""), "Missing 3rd Comment Likes",
IF(AND($AO$3, $AP$3, CONCATENATE(Z51:AH51)&lt;&gt;"", AH51=""), "Missing 3rd Comment Dislikes", "Valid"
)))))))))))))))))))))))))))))))))</f>
        <v>Valid</v>
      </c>
      <c r="C49" s="302"/>
      <c r="D49" s="316" t="s">
        <v>1263</v>
      </c>
      <c r="E49" s="418" t="s">
        <v>1265</v>
      </c>
      <c r="H49" s="327"/>
      <c r="I49" s="317"/>
      <c r="J49" s="302"/>
      <c r="K49" s="302"/>
      <c r="L49" s="305"/>
      <c r="M49" s="420" t="s">
        <v>102</v>
      </c>
      <c r="N49" s="444"/>
      <c r="O49" s="444"/>
      <c r="P49" s="445"/>
      <c r="Q49" s="446"/>
      <c r="R49" s="444"/>
      <c r="S49" s="444"/>
      <c r="T49" s="445"/>
      <c r="U49" s="446"/>
      <c r="V49" s="444"/>
      <c r="W49" s="445"/>
      <c r="X49" s="444"/>
      <c r="Y49" s="447"/>
      <c r="Z49" s="422"/>
      <c r="AA49" s="305"/>
      <c r="AB49" s="423"/>
      <c r="AC49" s="302"/>
      <c r="AD49" s="302"/>
      <c r="AE49" s="302"/>
      <c r="AF49" s="305"/>
      <c r="AG49" s="424"/>
      <c r="AH49" s="425"/>
      <c r="AI49" s="108"/>
      <c r="AJ49" s="108"/>
      <c r="AK49" s="108"/>
      <c r="AL49" s="108"/>
      <c r="AM49" s="108"/>
      <c r="AN49" s="108"/>
      <c r="AO49" s="108"/>
      <c r="AP49" s="108"/>
      <c r="AQ49" s="108"/>
    </row>
    <row r="50" ht="22.5" customHeight="1">
      <c r="B50" s="331"/>
      <c r="D50" s="332"/>
      <c r="E50" s="331"/>
      <c r="H50" s="327"/>
      <c r="I50" s="331"/>
      <c r="L50" s="327"/>
      <c r="M50" s="327"/>
      <c r="N50" s="336"/>
      <c r="O50" s="336"/>
      <c r="P50" s="336"/>
      <c r="Q50" s="327"/>
      <c r="R50" s="336"/>
      <c r="S50" s="336"/>
      <c r="T50" s="336"/>
      <c r="U50" s="327"/>
      <c r="V50" s="336"/>
      <c r="W50" s="336"/>
      <c r="X50" s="336"/>
      <c r="Y50" s="240"/>
      <c r="Z50" s="397"/>
      <c r="AA50" s="327"/>
      <c r="AB50" s="378"/>
      <c r="AF50" s="327"/>
      <c r="AG50" s="398"/>
      <c r="AH50" s="399"/>
      <c r="AI50" s="108"/>
      <c r="AJ50" s="108"/>
      <c r="AK50" s="108"/>
      <c r="AL50" s="108"/>
      <c r="AM50" s="108"/>
      <c r="AN50" s="108"/>
      <c r="AO50" s="108"/>
      <c r="AP50" s="108"/>
      <c r="AQ50" s="108"/>
    </row>
    <row r="51" ht="22.5" customHeight="1">
      <c r="B51" s="181"/>
      <c r="C51" s="309"/>
      <c r="D51" s="341"/>
      <c r="E51" s="181"/>
      <c r="F51" s="309"/>
      <c r="G51" s="309"/>
      <c r="H51" s="310"/>
      <c r="I51" s="181"/>
      <c r="J51" s="309"/>
      <c r="K51" s="309"/>
      <c r="L51" s="310"/>
      <c r="M51" s="310"/>
      <c r="N51" s="345"/>
      <c r="O51" s="345"/>
      <c r="P51" s="345"/>
      <c r="Q51" s="400"/>
      <c r="R51" s="345"/>
      <c r="S51" s="345"/>
      <c r="T51" s="345"/>
      <c r="U51" s="400"/>
      <c r="V51" s="345"/>
      <c r="W51" s="345"/>
      <c r="X51" s="345"/>
      <c r="Y51" s="243"/>
      <c r="Z51" s="347"/>
      <c r="AA51" s="310"/>
      <c r="AB51" s="348"/>
      <c r="AC51" s="309"/>
      <c r="AD51" s="309"/>
      <c r="AE51" s="309"/>
      <c r="AF51" s="310"/>
      <c r="AG51" s="401"/>
      <c r="AH51" s="402"/>
      <c r="AI51" s="108"/>
      <c r="AJ51" s="108"/>
      <c r="AK51" s="108"/>
      <c r="AL51" s="108"/>
      <c r="AM51" s="108"/>
      <c r="AN51" s="108"/>
      <c r="AO51" s="108"/>
      <c r="AP51" s="108"/>
      <c r="AQ51" s="108"/>
    </row>
    <row r="52" ht="22.5" customHeight="1">
      <c r="B52" s="315" t="str">
        <f>IF(ISBLANK(D52), "Missing ID",
IF(CONCATENATE(E52:AG54)="", "Unused",
IF(AND(ISBLANK(E52), ISBLANK(I52)), "Missing Headline and Content",
IF(ISBLANK(M52), "Missing Is True",
IF(AND(M52&lt;&gt;"Yes", M52&lt;&gt;"No"), "Is True must be Yes or No",
IF(AND($AJ$3, NOT(ISBLANK(N52)), NOT(ISNUMBER(N52))), "Changes to Followers for Likes must be a Number",
IF(AND($AK$3, NOT(ISBLANK(O52)), NOT(ISNUMBER(O52))), "Changes to Followers for Disikes must be a Number",
IF(AND($AL$3, NOT(ISBLANK(P52)), NOT(ISNUMBER(P52))), "Changes to Followers for Shares must be a Number",
IF(AND($AM$3, NOT(ISBLANK(Q52)), NOT(ISNUMBER(Q52))), "Changes to Followers for Flags must be a Number",
IF(AND($AJ$3, NOT(ISBLANK(R52)), NOT(ISNUMBER(R52))), "Changes to Credibility for Likes must be a Number",
IF(AND($AK$3, NOT(ISBLANK(S52)), NOT(ISNUMBER(S52))), "Changes to Credibility for Disikes must be a Number",
IF(AND($AL$3, NOT(ISBLANK(T52)), NOT(ISNUMBER(T52))), "Changes to Credibility for Shares must be a Number",
IF(AND($AM$3, NOT(ISBLANK(U52)), NOT(ISNUMBER(U52))), "Changes to Credibility for Flags must be a Number",
IF(AND($AJ$3, $AP$3, NOT(ISBLANK(V52)), NOT(ISNUMBER(V52))), "Number of Likes must be a Number",
IF(AND($AK$3, $AP$3, NOT(ISBLANK(W52)), NOT(ISNUMBER(W52))), "Number of Disikes must be a Number",
IF(AND($AL$3, $AP$3, NOT(ISBLANK(X52)), NOT(ISNUMBER(X52))), "Number of Shares must be a Number",
IF(AND($AM$3, $AP$3, NOT(ISBLANK(Y52)), NOT(ISNUMBER(Y52))), "Number of Flags must be a Number",
IF(AND($AJ$3, $AP$3, NOT(ISBLANK(V52)), V52&lt;0), "Number of Likes cannot be Negative",
IF(AND($AK$3, $AP$3, NOT(ISBLANK(W52)), W52&lt;0), "Number of Disikes cannot be Negative",
IF(AND($AL$3, $AP$3, NOT(ISBLANK(X52)), X52&lt;0), "Number of Shares cannot be Negative",
IF(AND($AM$3, $AP$3, NOT(ISBLANK(Y52)), Y52&lt;0), "Number of Flags cannot be Negative",
IF(AND(CONCATENATE(Z52:AH52)&lt;&gt;"", Z52=""), "Missing 1st Comment Source Name",
IF(AND(CONCATENATE(Z52:AH52)&lt;&gt;"", AB52=""), "Missing 1st Comment Message",
IF(AND($AN$3, $AP$3, CONCATENATE(Z52:AH52)&lt;&gt;"", AG52=""), "Missing 1st Comment Likes",
IF(AND($AO$3, $AP$3, CONCATENATE(Z52:AH52)&lt;&gt;"", AH52=""), "Missing 1st Comment Dislikes",
IF(AND(CONCATENATE(Z53:AH53)&lt;&gt;"", Z53=""), "Missing 2nd Comment Source Name",
IF(AND(CONCATENATE(Z53:AH53)&lt;&gt;"", AB53=""), "Missing 2nd Comment Message",
IF(AND($AN$3, $AP$3, CONCATENATE(Z53:AH53)&lt;&gt;"", AG53=""), "Missing 2nd Comment Likes",
IF(AND($AO$3, $AP$3, CONCATENATE(Z53:AH53)&lt;&gt;"", AH53=""), "Missing 2nd Comment Dislikes",
IF(AND(CONCATENATE(Z54:AH54)&lt;&gt;"", Z54=""), "Missing 3rd Comment Source Name",
IF(AND(CONCATENATE(Z54:AH54)&lt;&gt;"", AB54=""), "Missing 3rd Comment Message",
IF(AND($AN$3, $AP$3, CONCATENATE(Z54:AH54)&lt;&gt;"", AG54=""), "Missing 3rd Comment Likes",
IF(AND($AO$3, $AP$3, CONCATENATE(Z54:AH54)&lt;&gt;"", AH54=""), "Missing 3rd Comment Dislikes", "Valid"
)))))))))))))))))))))))))))))))))</f>
        <v>Valid</v>
      </c>
      <c r="C52" s="302"/>
      <c r="D52" s="351" t="s">
        <v>1301</v>
      </c>
      <c r="E52" s="448" t="s">
        <v>1302</v>
      </c>
      <c r="H52" s="327"/>
      <c r="I52" s="49" t="s">
        <v>1303</v>
      </c>
      <c r="L52" s="327"/>
      <c r="M52" s="449" t="s">
        <v>102</v>
      </c>
      <c r="N52" s="406"/>
      <c r="O52" s="406"/>
      <c r="P52" s="406"/>
      <c r="Q52" s="407"/>
      <c r="R52" s="406"/>
      <c r="S52" s="406"/>
      <c r="T52" s="406"/>
      <c r="U52" s="407"/>
      <c r="V52" s="406"/>
      <c r="W52" s="406"/>
      <c r="X52" s="408"/>
      <c r="Y52" s="409"/>
      <c r="Z52" s="410"/>
      <c r="AA52" s="327"/>
      <c r="AB52" s="411"/>
      <c r="AF52" s="327"/>
      <c r="AG52" s="412"/>
      <c r="AH52" s="413"/>
      <c r="AI52" s="108"/>
      <c r="AJ52" s="108"/>
      <c r="AK52" s="108"/>
      <c r="AL52" s="108"/>
      <c r="AM52" s="108"/>
      <c r="AN52" s="108"/>
      <c r="AO52" s="108"/>
      <c r="AP52" s="108"/>
      <c r="AQ52" s="108"/>
    </row>
    <row r="53" ht="22.5" customHeight="1">
      <c r="B53" s="331"/>
      <c r="D53" s="363"/>
      <c r="E53" s="331"/>
      <c r="H53" s="327"/>
      <c r="L53" s="327"/>
      <c r="M53" s="327"/>
      <c r="N53" s="336"/>
      <c r="O53" s="336"/>
      <c r="P53" s="336"/>
      <c r="Q53" s="327"/>
      <c r="R53" s="336"/>
      <c r="S53" s="336"/>
      <c r="T53" s="336"/>
      <c r="U53" s="327"/>
      <c r="V53" s="336"/>
      <c r="W53" s="336"/>
      <c r="X53" s="336"/>
      <c r="Y53" s="240"/>
      <c r="Z53" s="364"/>
      <c r="AA53" s="327"/>
      <c r="AB53" s="365"/>
      <c r="AF53" s="327"/>
      <c r="AG53" s="414"/>
      <c r="AH53" s="415"/>
      <c r="AI53" s="108"/>
      <c r="AJ53" s="108"/>
      <c r="AK53" s="108"/>
      <c r="AL53" s="108"/>
      <c r="AM53" s="108"/>
      <c r="AN53" s="108"/>
      <c r="AO53" s="108"/>
      <c r="AP53" s="108"/>
      <c r="AQ53" s="108"/>
    </row>
    <row r="54" ht="22.5" customHeight="1">
      <c r="B54" s="181"/>
      <c r="C54" s="309"/>
      <c r="D54" s="368"/>
      <c r="E54" s="181"/>
      <c r="F54" s="309"/>
      <c r="G54" s="309"/>
      <c r="H54" s="310"/>
      <c r="I54" s="309"/>
      <c r="J54" s="309"/>
      <c r="K54" s="309"/>
      <c r="L54" s="310"/>
      <c r="M54" s="310"/>
      <c r="N54" s="345"/>
      <c r="O54" s="345"/>
      <c r="P54" s="345"/>
      <c r="Q54" s="400"/>
      <c r="R54" s="345"/>
      <c r="S54" s="345"/>
      <c r="T54" s="345"/>
      <c r="U54" s="400"/>
      <c r="V54" s="345"/>
      <c r="W54" s="345"/>
      <c r="X54" s="345"/>
      <c r="Y54" s="243"/>
      <c r="Z54" s="369"/>
      <c r="AA54" s="310"/>
      <c r="AB54" s="370"/>
      <c r="AC54" s="309"/>
      <c r="AD54" s="309"/>
      <c r="AE54" s="309"/>
      <c r="AF54" s="310"/>
      <c r="AG54" s="416"/>
      <c r="AH54" s="417"/>
      <c r="AI54" s="108"/>
      <c r="AJ54" s="108"/>
      <c r="AK54" s="108"/>
      <c r="AL54" s="108"/>
      <c r="AM54" s="108"/>
      <c r="AN54" s="108"/>
      <c r="AO54" s="108"/>
      <c r="AP54" s="108"/>
      <c r="AQ54" s="108"/>
    </row>
    <row r="55" ht="22.5" customHeight="1">
      <c r="B55" s="315" t="str">
        <f>IF(ISBLANK(D55), "Missing ID",
IF(CONCATENATE(E55:AG57)="", "Unused",
IF(AND(ISBLANK(E55), ISBLANK(I55)), "Missing Headline and Content",
IF(ISBLANK(M55), "Missing Is True",
IF(AND(M55&lt;&gt;"Yes", M55&lt;&gt;"No"), "Is True must be Yes or No",
IF(AND($AJ$3, NOT(ISBLANK(N55)), NOT(ISNUMBER(N55))), "Changes to Followers for Likes must be a Number",
IF(AND($AK$3, NOT(ISBLANK(O55)), NOT(ISNUMBER(O55))), "Changes to Followers for Disikes must be a Number",
IF(AND($AL$3, NOT(ISBLANK(P55)), NOT(ISNUMBER(P55))), "Changes to Followers for Shares must be a Number",
IF(AND($AM$3, NOT(ISBLANK(Q55)), NOT(ISNUMBER(Q55))), "Changes to Followers for Flags must be a Number",
IF(AND($AJ$3, NOT(ISBLANK(R55)), NOT(ISNUMBER(R55))), "Changes to Credibility for Likes must be a Number",
IF(AND($AK$3, NOT(ISBLANK(S55)), NOT(ISNUMBER(S55))), "Changes to Credibility for Disikes must be a Number",
IF(AND($AL$3, NOT(ISBLANK(T55)), NOT(ISNUMBER(T55))), "Changes to Credibility for Shares must be a Number",
IF(AND($AM$3, NOT(ISBLANK(U55)), NOT(ISNUMBER(U55))), "Changes to Credibility for Flags must be a Number",
IF(AND($AJ$3, $AP$3, NOT(ISBLANK(V55)), NOT(ISNUMBER(V55))), "Number of Likes must be a Number",
IF(AND($AK$3, $AP$3, NOT(ISBLANK(W55)), NOT(ISNUMBER(W55))), "Number of Disikes must be a Number",
IF(AND($AL$3, $AP$3, NOT(ISBLANK(X55)), NOT(ISNUMBER(X55))), "Number of Shares must be a Number",
IF(AND($AM$3, $AP$3, NOT(ISBLANK(Y55)), NOT(ISNUMBER(Y55))), "Number of Flags must be a Number",
IF(AND($AJ$3, $AP$3, NOT(ISBLANK(V55)), V55&lt;0), "Number of Likes cannot be Negative",
IF(AND($AK$3, $AP$3, NOT(ISBLANK(W55)), W55&lt;0), "Number of Disikes cannot be Negative",
IF(AND($AL$3, $AP$3, NOT(ISBLANK(X55)), X55&lt;0), "Number of Shares cannot be Negative",
IF(AND($AM$3, $AP$3, NOT(ISBLANK(Y55)), Y55&lt;0), "Number of Flags cannot be Negative",
IF(AND(CONCATENATE(Z55:AH55)&lt;&gt;"", Z55=""), "Missing 1st Comment Source Name",
IF(AND(CONCATENATE(Z55:AH55)&lt;&gt;"", AB55=""), "Missing 1st Comment Message",
IF(AND($AN$3, $AP$3, CONCATENATE(Z55:AH55)&lt;&gt;"", AG55=""), "Missing 1st Comment Likes",
IF(AND($AO$3, $AP$3, CONCATENATE(Z55:AH55)&lt;&gt;"", AH55=""), "Missing 1st Comment Dislikes",
IF(AND(CONCATENATE(Z56:AH56)&lt;&gt;"", Z56=""), "Missing 2nd Comment Source Name",
IF(AND(CONCATENATE(Z56:AH56)&lt;&gt;"", AB56=""), "Missing 2nd Comment Message",
IF(AND($AN$3, $AP$3, CONCATENATE(Z56:AH56)&lt;&gt;"", AG56=""), "Missing 2nd Comment Likes",
IF(AND($AO$3, $AP$3, CONCATENATE(Z56:AH56)&lt;&gt;"", AH56=""), "Missing 2nd Comment Dislikes",
IF(AND(CONCATENATE(Z57:AH57)&lt;&gt;"", Z57=""), "Missing 3rd Comment Source Name",
IF(AND(CONCATENATE(Z57:AH57)&lt;&gt;"", AB57=""), "Missing 3rd Comment Message",
IF(AND($AN$3, $AP$3, CONCATENATE(Z57:AH57)&lt;&gt;"", AG57=""), "Missing 3rd Comment Likes",
IF(AND($AO$3, $AP$3, CONCATENATE(Z57:AH57)&lt;&gt;"", AH57=""), "Missing 3rd Comment Dislikes", "Valid"
)))))))))))))))))))))))))))))))))</f>
        <v>Unused</v>
      </c>
      <c r="C55" s="302"/>
      <c r="D55" s="316" t="s">
        <v>1304</v>
      </c>
      <c r="E55" s="317"/>
      <c r="F55" s="302"/>
      <c r="G55" s="302"/>
      <c r="H55" s="305"/>
      <c r="I55" s="317"/>
      <c r="J55" s="302"/>
      <c r="K55" s="302"/>
      <c r="L55" s="305"/>
      <c r="M55" s="319"/>
      <c r="N55" s="450"/>
      <c r="O55" s="451"/>
      <c r="P55" s="451"/>
      <c r="Q55" s="452"/>
      <c r="R55" s="453"/>
      <c r="S55" s="451"/>
      <c r="T55" s="451"/>
      <c r="U55" s="452"/>
      <c r="V55" s="453"/>
      <c r="W55" s="451"/>
      <c r="X55" s="451"/>
      <c r="Y55" s="454"/>
      <c r="Z55" s="325"/>
      <c r="AA55" s="305"/>
      <c r="AB55" s="319"/>
      <c r="AC55" s="302"/>
      <c r="AD55" s="302"/>
      <c r="AE55" s="302"/>
      <c r="AF55" s="305"/>
      <c r="AG55" s="328"/>
      <c r="AH55" s="455"/>
      <c r="AI55" s="108"/>
      <c r="AJ55" s="108"/>
      <c r="AK55" s="108"/>
      <c r="AL55" s="108"/>
      <c r="AM55" s="108"/>
      <c r="AN55" s="108"/>
      <c r="AO55" s="108"/>
      <c r="AP55" s="108"/>
      <c r="AQ55" s="108"/>
    </row>
    <row r="56" ht="22.5" customHeight="1">
      <c r="B56" s="331"/>
      <c r="D56" s="332"/>
      <c r="E56" s="331"/>
      <c r="H56" s="327"/>
      <c r="I56" s="331"/>
      <c r="L56" s="327"/>
      <c r="M56" s="331"/>
      <c r="N56" s="333"/>
      <c r="O56" s="334"/>
      <c r="P56" s="334"/>
      <c r="Q56" s="335"/>
      <c r="R56" s="336"/>
      <c r="S56" s="334"/>
      <c r="T56" s="334"/>
      <c r="U56" s="335"/>
      <c r="V56" s="336"/>
      <c r="W56" s="334"/>
      <c r="X56" s="334"/>
      <c r="Y56" s="337"/>
      <c r="Z56" s="338"/>
      <c r="AA56" s="327"/>
      <c r="AB56" s="326"/>
      <c r="AF56" s="327"/>
      <c r="AG56" s="339"/>
      <c r="AH56" s="456"/>
      <c r="AI56" s="108"/>
      <c r="AJ56" s="108"/>
      <c r="AK56" s="108"/>
      <c r="AL56" s="108"/>
      <c r="AM56" s="108"/>
      <c r="AN56" s="108"/>
      <c r="AO56" s="108"/>
      <c r="AP56" s="108"/>
      <c r="AQ56" s="108"/>
    </row>
    <row r="57" ht="22.5" customHeight="1">
      <c r="B57" s="181"/>
      <c r="C57" s="309"/>
      <c r="D57" s="341"/>
      <c r="E57" s="181"/>
      <c r="F57" s="309"/>
      <c r="G57" s="309"/>
      <c r="H57" s="310"/>
      <c r="I57" s="181"/>
      <c r="J57" s="309"/>
      <c r="K57" s="309"/>
      <c r="L57" s="310"/>
      <c r="M57" s="181"/>
      <c r="N57" s="342"/>
      <c r="O57" s="343"/>
      <c r="P57" s="343"/>
      <c r="Q57" s="344"/>
      <c r="R57" s="345"/>
      <c r="S57" s="343"/>
      <c r="T57" s="343"/>
      <c r="U57" s="344"/>
      <c r="V57" s="345"/>
      <c r="W57" s="343"/>
      <c r="X57" s="343"/>
      <c r="Y57" s="346"/>
      <c r="Z57" s="347"/>
      <c r="AA57" s="310"/>
      <c r="AB57" s="348"/>
      <c r="AC57" s="309"/>
      <c r="AD57" s="309"/>
      <c r="AE57" s="309"/>
      <c r="AF57" s="310"/>
      <c r="AG57" s="349"/>
      <c r="AH57" s="457"/>
      <c r="AI57" s="108"/>
      <c r="AJ57" s="108"/>
      <c r="AK57" s="108"/>
      <c r="AL57" s="108"/>
      <c r="AM57" s="108"/>
      <c r="AN57" s="108"/>
      <c r="AO57" s="108"/>
      <c r="AP57" s="108"/>
      <c r="AQ57" s="108"/>
    </row>
    <row r="58" ht="22.5" customHeight="1">
      <c r="B58" s="315" t="str">
        <f>IF(ISBLANK(D58), "Missing ID",
IF(CONCATENATE(E58:AG60)="", "Unused",
IF(AND(ISBLANK(E58), ISBLANK(I58)), "Missing Headline and Content",
IF(ISBLANK(M58), "Missing Is True",
IF(AND(M58&lt;&gt;"Yes", M58&lt;&gt;"No"), "Is True must be Yes or No",
IF(AND($AJ$3, NOT(ISBLANK(N58)), NOT(ISNUMBER(N58))), "Changes to Followers for Likes must be a Number",
IF(AND($AK$3, NOT(ISBLANK(O58)), NOT(ISNUMBER(O58))), "Changes to Followers for Disikes must be a Number",
IF(AND($AL$3, NOT(ISBLANK(P58)), NOT(ISNUMBER(P58))), "Changes to Followers for Shares must be a Number",
IF(AND($AM$3, NOT(ISBLANK(Q58)), NOT(ISNUMBER(Q58))), "Changes to Followers for Flags must be a Number",
IF(AND($AJ$3, NOT(ISBLANK(R58)), NOT(ISNUMBER(R58))), "Changes to Credibility for Likes must be a Number",
IF(AND($AK$3, NOT(ISBLANK(S58)), NOT(ISNUMBER(S58))), "Changes to Credibility for Disikes must be a Number",
IF(AND($AL$3, NOT(ISBLANK(T58)), NOT(ISNUMBER(T58))), "Changes to Credibility for Shares must be a Number",
IF(AND($AM$3, NOT(ISBLANK(U58)), NOT(ISNUMBER(U58))), "Changes to Credibility for Flags must be a Number",
IF(AND($AJ$3, $AP$3, NOT(ISBLANK(V58)), NOT(ISNUMBER(V58))), "Number of Likes must be a Number",
IF(AND($AK$3, $AP$3, NOT(ISBLANK(W58)), NOT(ISNUMBER(W58))), "Number of Disikes must be a Number",
IF(AND($AL$3, $AP$3, NOT(ISBLANK(X58)), NOT(ISNUMBER(X58))), "Number of Shares must be a Number",
IF(AND($AM$3, $AP$3, NOT(ISBLANK(Y58)), NOT(ISNUMBER(Y58))), "Number of Flags must be a Number",
IF(AND($AJ$3, $AP$3, NOT(ISBLANK(V58)), V58&lt;0), "Number of Likes cannot be Negative",
IF(AND($AK$3, $AP$3, NOT(ISBLANK(W58)), W58&lt;0), "Number of Disikes cannot be Negative",
IF(AND($AL$3, $AP$3, NOT(ISBLANK(X58)), X58&lt;0), "Number of Shares cannot be Negative",
IF(AND($AM$3, $AP$3, NOT(ISBLANK(Y58)), Y58&lt;0), "Number of Flags cannot be Negative",
IF(AND(CONCATENATE(Z58:AH58)&lt;&gt;"", Z58=""), "Missing 1st Comment Source Name",
IF(AND(CONCATENATE(Z58:AH58)&lt;&gt;"", AB58=""), "Missing 1st Comment Message",
IF(AND($AN$3, $AP$3, CONCATENATE(Z58:AH58)&lt;&gt;"", AG58=""), "Missing 1st Comment Likes",
IF(AND($AO$3, $AP$3, CONCATENATE(Z58:AH58)&lt;&gt;"", AH58=""), "Missing 1st Comment Dislikes",
IF(AND(CONCATENATE(Z59:AH59)&lt;&gt;"", Z59=""), "Missing 2nd Comment Source Name",
IF(AND(CONCATENATE(Z59:AH59)&lt;&gt;"", AB59=""), "Missing 2nd Comment Message",
IF(AND($AN$3, $AP$3, CONCATENATE(Z59:AH59)&lt;&gt;"", AG59=""), "Missing 2nd Comment Likes",
IF(AND($AO$3, $AP$3, CONCATENATE(Z59:AH59)&lt;&gt;"", AH59=""), "Missing 2nd Comment Dislikes",
IF(AND(CONCATENATE(Z60:AH60)&lt;&gt;"", Z60=""), "Missing 3rd Comment Source Name",
IF(AND(CONCATENATE(Z60:AH60)&lt;&gt;"", AB60=""), "Missing 3rd Comment Message",
IF(AND($AN$3, $AP$3, CONCATENATE(Z60:AH60)&lt;&gt;"", AG60=""), "Missing 3rd Comment Likes",
IF(AND($AO$3, $AP$3, CONCATENATE(Z60:AH60)&lt;&gt;"", AH60=""), "Missing 3rd Comment Dislikes", "Valid"
)))))))))))))))))))))))))))))))))</f>
        <v>Unused</v>
      </c>
      <c r="C58" s="302"/>
      <c r="D58" s="351" t="s">
        <v>1305</v>
      </c>
      <c r="E58" s="352"/>
      <c r="F58" s="302"/>
      <c r="G58" s="302"/>
      <c r="H58" s="305"/>
      <c r="I58" s="352"/>
      <c r="J58" s="302"/>
      <c r="K58" s="302"/>
      <c r="L58" s="305"/>
      <c r="M58" s="354"/>
      <c r="N58" s="355"/>
      <c r="O58" s="356"/>
      <c r="P58" s="356"/>
      <c r="Q58" s="357"/>
      <c r="R58" s="358"/>
      <c r="S58" s="356"/>
      <c r="T58" s="356"/>
      <c r="U58" s="357"/>
      <c r="V58" s="358"/>
      <c r="W58" s="356"/>
      <c r="X58" s="356"/>
      <c r="Y58" s="359"/>
      <c r="Z58" s="360"/>
      <c r="AA58" s="305"/>
      <c r="AB58" s="354"/>
      <c r="AC58" s="302"/>
      <c r="AD58" s="302"/>
      <c r="AE58" s="302"/>
      <c r="AF58" s="305"/>
      <c r="AG58" s="361"/>
      <c r="AH58" s="458"/>
      <c r="AI58" s="108"/>
      <c r="AJ58" s="108"/>
      <c r="AK58" s="108"/>
      <c r="AL58" s="108"/>
      <c r="AM58" s="108"/>
      <c r="AN58" s="108"/>
      <c r="AO58" s="108"/>
      <c r="AP58" s="108"/>
      <c r="AQ58" s="108"/>
    </row>
    <row r="59" ht="22.5" customHeight="1">
      <c r="B59" s="331"/>
      <c r="D59" s="363"/>
      <c r="E59" s="331"/>
      <c r="H59" s="327"/>
      <c r="I59" s="331"/>
      <c r="L59" s="327"/>
      <c r="M59" s="331"/>
      <c r="N59" s="333"/>
      <c r="O59" s="334"/>
      <c r="P59" s="334"/>
      <c r="Q59" s="335"/>
      <c r="R59" s="336"/>
      <c r="S59" s="334"/>
      <c r="T59" s="334"/>
      <c r="U59" s="335"/>
      <c r="V59" s="336"/>
      <c r="W59" s="334"/>
      <c r="X59" s="334"/>
      <c r="Y59" s="337"/>
      <c r="Z59" s="364"/>
      <c r="AA59" s="327"/>
      <c r="AB59" s="365"/>
      <c r="AF59" s="327"/>
      <c r="AG59" s="366"/>
      <c r="AH59" s="367"/>
      <c r="AI59" s="108"/>
      <c r="AJ59" s="108"/>
      <c r="AK59" s="108"/>
      <c r="AL59" s="108"/>
      <c r="AM59" s="108"/>
      <c r="AN59" s="108"/>
      <c r="AO59" s="108"/>
      <c r="AP59" s="108"/>
      <c r="AQ59" s="108"/>
    </row>
    <row r="60" ht="22.5" customHeight="1">
      <c r="B60" s="181"/>
      <c r="C60" s="309"/>
      <c r="D60" s="368"/>
      <c r="E60" s="181"/>
      <c r="F60" s="309"/>
      <c r="G60" s="309"/>
      <c r="H60" s="310"/>
      <c r="I60" s="181"/>
      <c r="J60" s="309"/>
      <c r="K60" s="309"/>
      <c r="L60" s="310"/>
      <c r="M60" s="181"/>
      <c r="N60" s="342"/>
      <c r="O60" s="343"/>
      <c r="P60" s="343"/>
      <c r="Q60" s="344"/>
      <c r="R60" s="345"/>
      <c r="S60" s="343"/>
      <c r="T60" s="343"/>
      <c r="U60" s="344"/>
      <c r="V60" s="345"/>
      <c r="W60" s="343"/>
      <c r="X60" s="343"/>
      <c r="Y60" s="346"/>
      <c r="Z60" s="369"/>
      <c r="AA60" s="310"/>
      <c r="AB60" s="370"/>
      <c r="AC60" s="309"/>
      <c r="AD60" s="309"/>
      <c r="AE60" s="309"/>
      <c r="AF60" s="310"/>
      <c r="AG60" s="371"/>
      <c r="AH60" s="372"/>
      <c r="AI60" s="108"/>
      <c r="AJ60" s="108"/>
      <c r="AK60" s="108"/>
      <c r="AL60" s="108"/>
      <c r="AM60" s="108"/>
      <c r="AN60" s="108"/>
      <c r="AO60" s="108"/>
      <c r="AP60" s="108"/>
      <c r="AQ60" s="108"/>
    </row>
    <row r="61" ht="22.5" customHeight="1">
      <c r="B61" s="315" t="str">
        <f>IF(ISBLANK(D61), "Missing ID",
IF(CONCATENATE(E61:AG63)="", "Unused",
IF(AND(ISBLANK(E61), ISBLANK(I61)), "Missing Headline and Content",
IF(ISBLANK(M61), "Missing Is True",
IF(AND(M61&lt;&gt;"Yes", M61&lt;&gt;"No"), "Is True must be Yes or No",
IF(AND($AJ$3, NOT(ISBLANK(N61)), NOT(ISNUMBER(N61))), "Changes to Followers for Likes must be a Number",
IF(AND($AK$3, NOT(ISBLANK(O61)), NOT(ISNUMBER(O61))), "Changes to Followers for Disikes must be a Number",
IF(AND($AL$3, NOT(ISBLANK(P61)), NOT(ISNUMBER(P61))), "Changes to Followers for Shares must be a Number",
IF(AND($AM$3, NOT(ISBLANK(Q61)), NOT(ISNUMBER(Q61))), "Changes to Followers for Flags must be a Number",
IF(AND($AJ$3, NOT(ISBLANK(R61)), NOT(ISNUMBER(R61))), "Changes to Credibility for Likes must be a Number",
IF(AND($AK$3, NOT(ISBLANK(S61)), NOT(ISNUMBER(S61))), "Changes to Credibility for Disikes must be a Number",
IF(AND($AL$3, NOT(ISBLANK(T61)), NOT(ISNUMBER(T61))), "Changes to Credibility for Shares must be a Number",
IF(AND($AM$3, NOT(ISBLANK(U61)), NOT(ISNUMBER(U61))), "Changes to Credibility for Flags must be a Number",
IF(AND($AJ$3, $AP$3, NOT(ISBLANK(V61)), NOT(ISNUMBER(V61))), "Number of Likes must be a Number",
IF(AND($AK$3, $AP$3, NOT(ISBLANK(W61)), NOT(ISNUMBER(W61))), "Number of Disikes must be a Number",
IF(AND($AL$3, $AP$3, NOT(ISBLANK(X61)), NOT(ISNUMBER(X61))), "Number of Shares must be a Number",
IF(AND($AM$3, $AP$3, NOT(ISBLANK(Y61)), NOT(ISNUMBER(Y61))), "Number of Flags must be a Number",
IF(AND($AJ$3, $AP$3, NOT(ISBLANK(V61)), V61&lt;0), "Number of Likes cannot be Negative",
IF(AND($AK$3, $AP$3, NOT(ISBLANK(W61)), W61&lt;0), "Number of Disikes cannot be Negative",
IF(AND($AL$3, $AP$3, NOT(ISBLANK(X61)), X61&lt;0), "Number of Shares cannot be Negative",
IF(AND($AM$3, $AP$3, NOT(ISBLANK(Y61)), Y61&lt;0), "Number of Flags cannot be Negative",
IF(AND(CONCATENATE(Z61:AH61)&lt;&gt;"", Z61=""), "Missing 1st Comment Source Name",
IF(AND(CONCATENATE(Z61:AH61)&lt;&gt;"", AB61=""), "Missing 1st Comment Message",
IF(AND($AN$3, $AP$3, CONCATENATE(Z61:AH61)&lt;&gt;"", AG61=""), "Missing 1st Comment Likes",
IF(AND($AO$3, $AP$3, CONCATENATE(Z61:AH61)&lt;&gt;"", AH61=""), "Missing 1st Comment Dislikes",
IF(AND(CONCATENATE(Z62:AH62)&lt;&gt;"", Z62=""), "Missing 2nd Comment Source Name",
IF(AND(CONCATENATE(Z62:AH62)&lt;&gt;"", AB62=""), "Missing 2nd Comment Message",
IF(AND($AN$3, $AP$3, CONCATENATE(Z62:AH62)&lt;&gt;"", AG62=""), "Missing 2nd Comment Likes",
IF(AND($AO$3, $AP$3, CONCATENATE(Z62:AH62)&lt;&gt;"", AH62=""), "Missing 2nd Comment Dislikes",
IF(AND(CONCATENATE(Z63:AH63)&lt;&gt;"", Z63=""), "Missing 3rd Comment Source Name",
IF(AND(CONCATENATE(Z63:AH63)&lt;&gt;"", AB63=""), "Missing 3rd Comment Message",
IF(AND($AN$3, $AP$3, CONCATENATE(Z63:AH63)&lt;&gt;"", AG63=""), "Missing 3rd Comment Likes",
IF(AND($AO$3, $AP$3, CONCATENATE(Z63:AH63)&lt;&gt;"", AH63=""), "Missing 3rd Comment Dislikes", "Valid"
)))))))))))))))))))))))))))))))))</f>
        <v>Unused</v>
      </c>
      <c r="C61" s="302"/>
      <c r="D61" s="316" t="s">
        <v>1306</v>
      </c>
      <c r="E61" s="317"/>
      <c r="F61" s="302"/>
      <c r="G61" s="302"/>
      <c r="H61" s="305"/>
      <c r="I61" s="317"/>
      <c r="J61" s="302"/>
      <c r="K61" s="302"/>
      <c r="L61" s="305"/>
      <c r="M61" s="319"/>
      <c r="N61" s="450"/>
      <c r="O61" s="451"/>
      <c r="P61" s="451"/>
      <c r="Q61" s="452"/>
      <c r="R61" s="453"/>
      <c r="S61" s="451"/>
      <c r="T61" s="451"/>
      <c r="U61" s="452"/>
      <c r="V61" s="453"/>
      <c r="W61" s="451"/>
      <c r="X61" s="451"/>
      <c r="Y61" s="454"/>
      <c r="Z61" s="325"/>
      <c r="AA61" s="305"/>
      <c r="AB61" s="319"/>
      <c r="AC61" s="302"/>
      <c r="AD61" s="302"/>
      <c r="AE61" s="302"/>
      <c r="AF61" s="305"/>
      <c r="AG61" s="328"/>
      <c r="AH61" s="455"/>
      <c r="AI61" s="108"/>
      <c r="AJ61" s="108"/>
      <c r="AK61" s="108"/>
      <c r="AL61" s="108"/>
      <c r="AM61" s="108"/>
      <c r="AN61" s="108"/>
      <c r="AO61" s="108"/>
      <c r="AP61" s="108"/>
      <c r="AQ61" s="108"/>
    </row>
    <row r="62" ht="22.5" customHeight="1">
      <c r="B62" s="331"/>
      <c r="D62" s="332"/>
      <c r="E62" s="331"/>
      <c r="H62" s="327"/>
      <c r="I62" s="331"/>
      <c r="L62" s="327"/>
      <c r="M62" s="331"/>
      <c r="N62" s="333"/>
      <c r="O62" s="334"/>
      <c r="P62" s="334"/>
      <c r="Q62" s="335"/>
      <c r="R62" s="336"/>
      <c r="S62" s="334"/>
      <c r="T62" s="334"/>
      <c r="U62" s="335"/>
      <c r="V62" s="336"/>
      <c r="W62" s="334"/>
      <c r="X62" s="334"/>
      <c r="Y62" s="337"/>
      <c r="Z62" s="338"/>
      <c r="AA62" s="327"/>
      <c r="AB62" s="326"/>
      <c r="AF62" s="327"/>
      <c r="AG62" s="339"/>
      <c r="AH62" s="456"/>
      <c r="AI62" s="108"/>
      <c r="AJ62" s="108"/>
      <c r="AK62" s="108"/>
      <c r="AL62" s="108"/>
      <c r="AM62" s="108"/>
      <c r="AN62" s="108"/>
      <c r="AO62" s="108"/>
      <c r="AP62" s="108"/>
      <c r="AQ62" s="108"/>
    </row>
    <row r="63" ht="22.5" customHeight="1">
      <c r="B63" s="181"/>
      <c r="C63" s="309"/>
      <c r="D63" s="341"/>
      <c r="E63" s="181"/>
      <c r="F63" s="309"/>
      <c r="G63" s="309"/>
      <c r="H63" s="310"/>
      <c r="I63" s="181"/>
      <c r="J63" s="309"/>
      <c r="K63" s="309"/>
      <c r="L63" s="310"/>
      <c r="M63" s="181"/>
      <c r="N63" s="342"/>
      <c r="O63" s="343"/>
      <c r="P63" s="343"/>
      <c r="Q63" s="344"/>
      <c r="R63" s="345"/>
      <c r="S63" s="343"/>
      <c r="T63" s="343"/>
      <c r="U63" s="344"/>
      <c r="V63" s="345"/>
      <c r="W63" s="343"/>
      <c r="X63" s="343"/>
      <c r="Y63" s="346"/>
      <c r="Z63" s="347"/>
      <c r="AA63" s="310"/>
      <c r="AB63" s="348"/>
      <c r="AC63" s="309"/>
      <c r="AD63" s="309"/>
      <c r="AE63" s="309"/>
      <c r="AF63" s="310"/>
      <c r="AG63" s="349"/>
      <c r="AH63" s="457"/>
      <c r="AI63" s="108"/>
      <c r="AJ63" s="108"/>
      <c r="AK63" s="108"/>
      <c r="AL63" s="108"/>
      <c r="AM63" s="108"/>
      <c r="AN63" s="108"/>
      <c r="AO63" s="108"/>
      <c r="AP63" s="108"/>
      <c r="AQ63" s="108"/>
    </row>
    <row r="64" ht="22.5" customHeight="1">
      <c r="B64" s="315" t="str">
        <f>IF(ISBLANK(D64), "Missing ID",
IF(CONCATENATE(E64:AG66)="", "Unused",
IF(AND(ISBLANK(E64), ISBLANK(I64)), "Missing Headline and Content",
IF(ISBLANK(M64), "Missing Is True",
IF(AND(M64&lt;&gt;"Yes", M64&lt;&gt;"No"), "Is True must be Yes or No",
IF(AND($AJ$3, NOT(ISBLANK(N64)), NOT(ISNUMBER(N64))), "Changes to Followers for Likes must be a Number",
IF(AND($AK$3, NOT(ISBLANK(O64)), NOT(ISNUMBER(O64))), "Changes to Followers for Disikes must be a Number",
IF(AND($AL$3, NOT(ISBLANK(P64)), NOT(ISNUMBER(P64))), "Changes to Followers for Shares must be a Number",
IF(AND($AM$3, NOT(ISBLANK(Q64)), NOT(ISNUMBER(Q64))), "Changes to Followers for Flags must be a Number",
IF(AND($AJ$3, NOT(ISBLANK(R64)), NOT(ISNUMBER(R64))), "Changes to Credibility for Likes must be a Number",
IF(AND($AK$3, NOT(ISBLANK(S64)), NOT(ISNUMBER(S64))), "Changes to Credibility for Disikes must be a Number",
IF(AND($AL$3, NOT(ISBLANK(T64)), NOT(ISNUMBER(T64))), "Changes to Credibility for Shares must be a Number",
IF(AND($AM$3, NOT(ISBLANK(U64)), NOT(ISNUMBER(U64))), "Changes to Credibility for Flags must be a Number",
IF(AND($AJ$3, $AP$3, NOT(ISBLANK(V64)), NOT(ISNUMBER(V64))), "Number of Likes must be a Number",
IF(AND($AK$3, $AP$3, NOT(ISBLANK(W64)), NOT(ISNUMBER(W64))), "Number of Disikes must be a Number",
IF(AND($AL$3, $AP$3, NOT(ISBLANK(X64)), NOT(ISNUMBER(X64))), "Number of Shares must be a Number",
IF(AND($AM$3, $AP$3, NOT(ISBLANK(Y64)), NOT(ISNUMBER(Y64))), "Number of Flags must be a Number",
IF(AND($AJ$3, $AP$3, NOT(ISBLANK(V64)), V64&lt;0), "Number of Likes cannot be Negative",
IF(AND($AK$3, $AP$3, NOT(ISBLANK(W64)), W64&lt;0), "Number of Disikes cannot be Negative",
IF(AND($AL$3, $AP$3, NOT(ISBLANK(X64)), X64&lt;0), "Number of Shares cannot be Negative",
IF(AND($AM$3, $AP$3, NOT(ISBLANK(Y64)), Y64&lt;0), "Number of Flags cannot be Negative",
IF(AND(CONCATENATE(Z64:AH64)&lt;&gt;"", Z64=""), "Missing 1st Comment Source Name",
IF(AND(CONCATENATE(Z64:AH64)&lt;&gt;"", AB64=""), "Missing 1st Comment Message",
IF(AND($AN$3, $AP$3, CONCATENATE(Z64:AH64)&lt;&gt;"", AG64=""), "Missing 1st Comment Likes",
IF(AND($AO$3, $AP$3, CONCATENATE(Z64:AH64)&lt;&gt;"", AH64=""), "Missing 1st Comment Dislikes",
IF(AND(CONCATENATE(Z65:AH65)&lt;&gt;"", Z65=""), "Missing 2nd Comment Source Name",
IF(AND(CONCATENATE(Z65:AH65)&lt;&gt;"", AB65=""), "Missing 2nd Comment Message",
IF(AND($AN$3, $AP$3, CONCATENATE(Z65:AH65)&lt;&gt;"", AG65=""), "Missing 2nd Comment Likes",
IF(AND($AO$3, $AP$3, CONCATENATE(Z65:AH65)&lt;&gt;"", AH65=""), "Missing 2nd Comment Dislikes",
IF(AND(CONCATENATE(Z66:AH66)&lt;&gt;"", Z66=""), "Missing 3rd Comment Source Name",
IF(AND(CONCATENATE(Z66:AH66)&lt;&gt;"", AB66=""), "Missing 3rd Comment Message",
IF(AND($AN$3, $AP$3, CONCATENATE(Z66:AH66)&lt;&gt;"", AG66=""), "Missing 3rd Comment Likes",
IF(AND($AO$3, $AP$3, CONCATENATE(Z66:AH66)&lt;&gt;"", AH66=""), "Missing 3rd Comment Dislikes", "Valid"
)))))))))))))))))))))))))))))))))</f>
        <v>Unused</v>
      </c>
      <c r="C64" s="302"/>
      <c r="D64" s="351" t="s">
        <v>1307</v>
      </c>
      <c r="E64" s="352"/>
      <c r="F64" s="302"/>
      <c r="G64" s="302"/>
      <c r="H64" s="305"/>
      <c r="I64" s="352"/>
      <c r="J64" s="302"/>
      <c r="K64" s="302"/>
      <c r="L64" s="305"/>
      <c r="M64" s="354"/>
      <c r="N64" s="355"/>
      <c r="O64" s="356"/>
      <c r="P64" s="356"/>
      <c r="Q64" s="357"/>
      <c r="R64" s="358"/>
      <c r="S64" s="356"/>
      <c r="T64" s="356"/>
      <c r="U64" s="357"/>
      <c r="V64" s="358"/>
      <c r="W64" s="356"/>
      <c r="X64" s="356"/>
      <c r="Y64" s="359"/>
      <c r="Z64" s="360"/>
      <c r="AA64" s="305"/>
      <c r="AB64" s="354"/>
      <c r="AC64" s="302"/>
      <c r="AD64" s="302"/>
      <c r="AE64" s="302"/>
      <c r="AF64" s="305"/>
      <c r="AG64" s="361"/>
      <c r="AH64" s="458"/>
      <c r="AI64" s="108"/>
      <c r="AJ64" s="108"/>
      <c r="AK64" s="108"/>
      <c r="AL64" s="108"/>
      <c r="AM64" s="108"/>
      <c r="AN64" s="108"/>
      <c r="AO64" s="108"/>
      <c r="AP64" s="108"/>
      <c r="AQ64" s="108"/>
    </row>
    <row r="65" ht="22.5" customHeight="1">
      <c r="B65" s="331"/>
      <c r="D65" s="363"/>
      <c r="E65" s="331"/>
      <c r="H65" s="327"/>
      <c r="I65" s="331"/>
      <c r="L65" s="327"/>
      <c r="M65" s="331"/>
      <c r="N65" s="333"/>
      <c r="O65" s="334"/>
      <c r="P65" s="334"/>
      <c r="Q65" s="335"/>
      <c r="R65" s="336"/>
      <c r="S65" s="334"/>
      <c r="T65" s="334"/>
      <c r="U65" s="335"/>
      <c r="V65" s="336"/>
      <c r="W65" s="334"/>
      <c r="X65" s="334"/>
      <c r="Y65" s="337"/>
      <c r="Z65" s="364"/>
      <c r="AA65" s="327"/>
      <c r="AB65" s="365"/>
      <c r="AF65" s="327"/>
      <c r="AG65" s="366"/>
      <c r="AH65" s="367"/>
      <c r="AI65" s="108"/>
      <c r="AJ65" s="108"/>
      <c r="AK65" s="108"/>
      <c r="AL65" s="108"/>
      <c r="AM65" s="108"/>
      <c r="AN65" s="108"/>
      <c r="AO65" s="108"/>
      <c r="AP65" s="108"/>
      <c r="AQ65" s="108"/>
    </row>
    <row r="66" ht="22.5" customHeight="1">
      <c r="B66" s="181"/>
      <c r="C66" s="309"/>
      <c r="D66" s="368"/>
      <c r="E66" s="181"/>
      <c r="F66" s="309"/>
      <c r="G66" s="309"/>
      <c r="H66" s="310"/>
      <c r="I66" s="181"/>
      <c r="J66" s="309"/>
      <c r="K66" s="309"/>
      <c r="L66" s="310"/>
      <c r="M66" s="181"/>
      <c r="N66" s="342"/>
      <c r="O66" s="343"/>
      <c r="P66" s="343"/>
      <c r="Q66" s="344"/>
      <c r="R66" s="345"/>
      <c r="S66" s="343"/>
      <c r="T66" s="343"/>
      <c r="U66" s="344"/>
      <c r="V66" s="345"/>
      <c r="W66" s="343"/>
      <c r="X66" s="343"/>
      <c r="Y66" s="346"/>
      <c r="Z66" s="369"/>
      <c r="AA66" s="310"/>
      <c r="AB66" s="370"/>
      <c r="AC66" s="309"/>
      <c r="AD66" s="309"/>
      <c r="AE66" s="309"/>
      <c r="AF66" s="310"/>
      <c r="AG66" s="371"/>
      <c r="AH66" s="372"/>
      <c r="AI66" s="108"/>
      <c r="AJ66" s="108"/>
      <c r="AK66" s="108"/>
      <c r="AL66" s="108"/>
      <c r="AM66" s="108"/>
      <c r="AN66" s="108"/>
      <c r="AO66" s="108"/>
      <c r="AP66" s="108"/>
      <c r="AQ66" s="108"/>
    </row>
    <row r="67" ht="22.5" customHeight="1">
      <c r="B67" s="315" t="str">
        <f>IF(ISBLANK(D67), "Missing ID",
IF(CONCATENATE(E67:AG69)="", "Unused",
IF(AND(ISBLANK(E67), ISBLANK(I67)), "Missing Headline and Content",
IF(ISBLANK(M67), "Missing Is True",
IF(AND(M67&lt;&gt;"Yes", M67&lt;&gt;"No"), "Is True must be Yes or No",
IF(AND($AJ$3, NOT(ISBLANK(N67)), NOT(ISNUMBER(N67))), "Changes to Followers for Likes must be a Number",
IF(AND($AK$3, NOT(ISBLANK(O67)), NOT(ISNUMBER(O67))), "Changes to Followers for Disikes must be a Number",
IF(AND($AL$3, NOT(ISBLANK(P67)), NOT(ISNUMBER(P67))), "Changes to Followers for Shares must be a Number",
IF(AND($AM$3, NOT(ISBLANK(Q67)), NOT(ISNUMBER(Q67))), "Changes to Followers for Flags must be a Number",
IF(AND($AJ$3, NOT(ISBLANK(R67)), NOT(ISNUMBER(R67))), "Changes to Credibility for Likes must be a Number",
IF(AND($AK$3, NOT(ISBLANK(S67)), NOT(ISNUMBER(S67))), "Changes to Credibility for Disikes must be a Number",
IF(AND($AL$3, NOT(ISBLANK(T67)), NOT(ISNUMBER(T67))), "Changes to Credibility for Shares must be a Number",
IF(AND($AM$3, NOT(ISBLANK(U67)), NOT(ISNUMBER(U67))), "Changes to Credibility for Flags must be a Number",
IF(AND($AJ$3, $AP$3, NOT(ISBLANK(V67)), NOT(ISNUMBER(V67))), "Number of Likes must be a Number",
IF(AND($AK$3, $AP$3, NOT(ISBLANK(W67)), NOT(ISNUMBER(W67))), "Number of Disikes must be a Number",
IF(AND($AL$3, $AP$3, NOT(ISBLANK(X67)), NOT(ISNUMBER(X67))), "Number of Shares must be a Number",
IF(AND($AM$3, $AP$3, NOT(ISBLANK(Y67)), NOT(ISNUMBER(Y67))), "Number of Flags must be a Number",
IF(AND($AJ$3, $AP$3, NOT(ISBLANK(V67)), V67&lt;0), "Number of Likes cannot be Negative",
IF(AND($AK$3, $AP$3, NOT(ISBLANK(W67)), W67&lt;0), "Number of Disikes cannot be Negative",
IF(AND($AL$3, $AP$3, NOT(ISBLANK(X67)), X67&lt;0), "Number of Shares cannot be Negative",
IF(AND($AM$3, $AP$3, NOT(ISBLANK(Y67)), Y67&lt;0), "Number of Flags cannot be Negative",
IF(AND(CONCATENATE(Z67:AH67)&lt;&gt;"", Z67=""), "Missing 1st Comment Source Name",
IF(AND(CONCATENATE(Z67:AH67)&lt;&gt;"", AB67=""), "Missing 1st Comment Message",
IF(AND($AN$3, $AP$3, CONCATENATE(Z67:AH67)&lt;&gt;"", AG67=""), "Missing 1st Comment Likes",
IF(AND($AO$3, $AP$3, CONCATENATE(Z67:AH67)&lt;&gt;"", AH67=""), "Missing 1st Comment Dislikes",
IF(AND(CONCATENATE(Z68:AH68)&lt;&gt;"", Z68=""), "Missing 2nd Comment Source Name",
IF(AND(CONCATENATE(Z68:AH68)&lt;&gt;"", AB68=""), "Missing 2nd Comment Message",
IF(AND($AN$3, $AP$3, CONCATENATE(Z68:AH68)&lt;&gt;"", AG68=""), "Missing 2nd Comment Likes",
IF(AND($AO$3, $AP$3, CONCATENATE(Z68:AH68)&lt;&gt;"", AH68=""), "Missing 2nd Comment Dislikes",
IF(AND(CONCATENATE(Z69:AH69)&lt;&gt;"", Z69=""), "Missing 3rd Comment Source Name",
IF(AND(CONCATENATE(Z69:AH69)&lt;&gt;"", AB69=""), "Missing 3rd Comment Message",
IF(AND($AN$3, $AP$3, CONCATENATE(Z69:AH69)&lt;&gt;"", AG69=""), "Missing 3rd Comment Likes",
IF(AND($AO$3, $AP$3, CONCATENATE(Z69:AH69)&lt;&gt;"", AH69=""), "Missing 3rd Comment Dislikes", "Valid"
)))))))))))))))))))))))))))))))))</f>
        <v>Unused</v>
      </c>
      <c r="C67" s="302"/>
      <c r="D67" s="316" t="s">
        <v>1308</v>
      </c>
      <c r="E67" s="317"/>
      <c r="F67" s="302"/>
      <c r="G67" s="302"/>
      <c r="H67" s="305"/>
      <c r="I67" s="317"/>
      <c r="J67" s="302"/>
      <c r="K67" s="302"/>
      <c r="L67" s="305"/>
      <c r="M67" s="319"/>
      <c r="N67" s="450"/>
      <c r="O67" s="451"/>
      <c r="P67" s="451"/>
      <c r="Q67" s="452"/>
      <c r="R67" s="453"/>
      <c r="S67" s="451"/>
      <c r="T67" s="451"/>
      <c r="U67" s="452"/>
      <c r="V67" s="453"/>
      <c r="W67" s="451"/>
      <c r="X67" s="451"/>
      <c r="Y67" s="454"/>
      <c r="Z67" s="325"/>
      <c r="AA67" s="305"/>
      <c r="AB67" s="319"/>
      <c r="AC67" s="302"/>
      <c r="AD67" s="302"/>
      <c r="AE67" s="302"/>
      <c r="AF67" s="305"/>
      <c r="AG67" s="328"/>
      <c r="AH67" s="455"/>
      <c r="AI67" s="108"/>
      <c r="AJ67" s="108"/>
      <c r="AK67" s="108"/>
      <c r="AL67" s="108"/>
      <c r="AM67" s="108"/>
      <c r="AN67" s="108"/>
      <c r="AO67" s="108"/>
      <c r="AP67" s="108"/>
      <c r="AQ67" s="108"/>
    </row>
    <row r="68" ht="22.5" customHeight="1">
      <c r="B68" s="331"/>
      <c r="D68" s="332"/>
      <c r="E68" s="331"/>
      <c r="H68" s="327"/>
      <c r="I68" s="331"/>
      <c r="L68" s="327"/>
      <c r="M68" s="331"/>
      <c r="N68" s="333"/>
      <c r="O68" s="334"/>
      <c r="P68" s="334"/>
      <c r="Q68" s="335"/>
      <c r="R68" s="336"/>
      <c r="S68" s="334"/>
      <c r="T68" s="334"/>
      <c r="U68" s="335"/>
      <c r="V68" s="336"/>
      <c r="W68" s="334"/>
      <c r="X68" s="334"/>
      <c r="Y68" s="337"/>
      <c r="Z68" s="338"/>
      <c r="AA68" s="327"/>
      <c r="AB68" s="326"/>
      <c r="AF68" s="327"/>
      <c r="AG68" s="339"/>
      <c r="AH68" s="456"/>
      <c r="AI68" s="108"/>
      <c r="AJ68" s="108"/>
      <c r="AK68" s="108"/>
      <c r="AL68" s="108"/>
      <c r="AM68" s="108"/>
      <c r="AN68" s="108"/>
      <c r="AO68" s="108"/>
      <c r="AP68" s="108"/>
      <c r="AQ68" s="108"/>
    </row>
    <row r="69" ht="22.5" customHeight="1">
      <c r="B69" s="181"/>
      <c r="C69" s="309"/>
      <c r="D69" s="341"/>
      <c r="E69" s="181"/>
      <c r="F69" s="309"/>
      <c r="G69" s="309"/>
      <c r="H69" s="310"/>
      <c r="I69" s="181"/>
      <c r="J69" s="309"/>
      <c r="K69" s="309"/>
      <c r="L69" s="310"/>
      <c r="M69" s="181"/>
      <c r="N69" s="342"/>
      <c r="O69" s="343"/>
      <c r="P69" s="343"/>
      <c r="Q69" s="344"/>
      <c r="R69" s="345"/>
      <c r="S69" s="343"/>
      <c r="T69" s="343"/>
      <c r="U69" s="344"/>
      <c r="V69" s="345"/>
      <c r="W69" s="343"/>
      <c r="X69" s="343"/>
      <c r="Y69" s="346"/>
      <c r="Z69" s="347"/>
      <c r="AA69" s="310"/>
      <c r="AB69" s="348"/>
      <c r="AC69" s="309"/>
      <c r="AD69" s="309"/>
      <c r="AE69" s="309"/>
      <c r="AF69" s="310"/>
      <c r="AG69" s="349"/>
      <c r="AH69" s="457"/>
      <c r="AI69" s="108"/>
      <c r="AJ69" s="108"/>
      <c r="AK69" s="108"/>
      <c r="AL69" s="108"/>
      <c r="AM69" s="108"/>
      <c r="AN69" s="108"/>
      <c r="AO69" s="108"/>
      <c r="AP69" s="108"/>
      <c r="AQ69" s="108"/>
    </row>
    <row r="70" ht="22.5" customHeight="1">
      <c r="B70" s="315" t="str">
        <f>IF(ISBLANK(D70), "Missing ID",
IF(CONCATENATE(E70:AG72)="", "Unused",
IF(AND(ISBLANK(E70), ISBLANK(I70)), "Missing Headline and Content",
IF(ISBLANK(M70), "Missing Is True",
IF(AND(M70&lt;&gt;"Yes", M70&lt;&gt;"No"), "Is True must be Yes or No",
IF(AND($AJ$3, NOT(ISBLANK(N70)), NOT(ISNUMBER(N70))), "Changes to Followers for Likes must be a Number",
IF(AND($AK$3, NOT(ISBLANK(O70)), NOT(ISNUMBER(O70))), "Changes to Followers for Disikes must be a Number",
IF(AND($AL$3, NOT(ISBLANK(P70)), NOT(ISNUMBER(P70))), "Changes to Followers for Shares must be a Number",
IF(AND($AM$3, NOT(ISBLANK(Q70)), NOT(ISNUMBER(Q70))), "Changes to Followers for Flags must be a Number",
IF(AND($AJ$3, NOT(ISBLANK(R70)), NOT(ISNUMBER(R70))), "Changes to Credibility for Likes must be a Number",
IF(AND($AK$3, NOT(ISBLANK(S70)), NOT(ISNUMBER(S70))), "Changes to Credibility for Disikes must be a Number",
IF(AND($AL$3, NOT(ISBLANK(T70)), NOT(ISNUMBER(T70))), "Changes to Credibility for Shares must be a Number",
IF(AND($AM$3, NOT(ISBLANK(U70)), NOT(ISNUMBER(U70))), "Changes to Credibility for Flags must be a Number",
IF(AND($AJ$3, $AP$3, NOT(ISBLANK(V70)), NOT(ISNUMBER(V70))), "Number of Likes must be a Number",
IF(AND($AK$3, $AP$3, NOT(ISBLANK(W70)), NOT(ISNUMBER(W70))), "Number of Disikes must be a Number",
IF(AND($AL$3, $AP$3, NOT(ISBLANK(X70)), NOT(ISNUMBER(X70))), "Number of Shares must be a Number",
IF(AND($AM$3, $AP$3, NOT(ISBLANK(Y70)), NOT(ISNUMBER(Y70))), "Number of Flags must be a Number",
IF(AND($AJ$3, $AP$3, NOT(ISBLANK(V70)), V70&lt;0), "Number of Likes cannot be Negative",
IF(AND($AK$3, $AP$3, NOT(ISBLANK(W70)), W70&lt;0), "Number of Disikes cannot be Negative",
IF(AND($AL$3, $AP$3, NOT(ISBLANK(X70)), X70&lt;0), "Number of Shares cannot be Negative",
IF(AND($AM$3, $AP$3, NOT(ISBLANK(Y70)), Y70&lt;0), "Number of Flags cannot be Negative",
IF(AND(CONCATENATE(Z70:AH70)&lt;&gt;"", Z70=""), "Missing 1st Comment Source Name",
IF(AND(CONCATENATE(Z70:AH70)&lt;&gt;"", AB70=""), "Missing 1st Comment Message",
IF(AND($AN$3, $AP$3, CONCATENATE(Z70:AH70)&lt;&gt;"", AG70=""), "Missing 1st Comment Likes",
IF(AND($AO$3, $AP$3, CONCATENATE(Z70:AH70)&lt;&gt;"", AH70=""), "Missing 1st Comment Dislikes",
IF(AND(CONCATENATE(Z71:AH71)&lt;&gt;"", Z71=""), "Missing 2nd Comment Source Name",
IF(AND(CONCATENATE(Z71:AH71)&lt;&gt;"", AB71=""), "Missing 2nd Comment Message",
IF(AND($AN$3, $AP$3, CONCATENATE(Z71:AH71)&lt;&gt;"", AG71=""), "Missing 2nd Comment Likes",
IF(AND($AO$3, $AP$3, CONCATENATE(Z71:AH71)&lt;&gt;"", AH71=""), "Missing 2nd Comment Dislikes",
IF(AND(CONCATENATE(Z72:AH72)&lt;&gt;"", Z72=""), "Missing 3rd Comment Source Name",
IF(AND(CONCATENATE(Z72:AH72)&lt;&gt;"", AB72=""), "Missing 3rd Comment Message",
IF(AND($AN$3, $AP$3, CONCATENATE(Z72:AH72)&lt;&gt;"", AG72=""), "Missing 3rd Comment Likes",
IF(AND($AO$3, $AP$3, CONCATENATE(Z72:AH72)&lt;&gt;"", AH72=""), "Missing 3rd Comment Dislikes", "Valid"
)))))))))))))))))))))))))))))))))</f>
        <v>Unused</v>
      </c>
      <c r="C70" s="302"/>
      <c r="D70" s="351" t="s">
        <v>1309</v>
      </c>
      <c r="E70" s="352"/>
      <c r="F70" s="302"/>
      <c r="G70" s="302"/>
      <c r="H70" s="305"/>
      <c r="I70" s="352"/>
      <c r="J70" s="302"/>
      <c r="K70" s="302"/>
      <c r="L70" s="305"/>
      <c r="M70" s="354"/>
      <c r="N70" s="355"/>
      <c r="O70" s="356"/>
      <c r="P70" s="356"/>
      <c r="Q70" s="357"/>
      <c r="R70" s="358"/>
      <c r="S70" s="356"/>
      <c r="T70" s="356"/>
      <c r="U70" s="357"/>
      <c r="V70" s="358"/>
      <c r="W70" s="356"/>
      <c r="X70" s="356"/>
      <c r="Y70" s="359"/>
      <c r="Z70" s="360"/>
      <c r="AA70" s="305"/>
      <c r="AB70" s="354"/>
      <c r="AC70" s="302"/>
      <c r="AD70" s="302"/>
      <c r="AE70" s="302"/>
      <c r="AF70" s="305"/>
      <c r="AG70" s="361"/>
      <c r="AH70" s="458"/>
      <c r="AI70" s="108"/>
      <c r="AJ70" s="108"/>
      <c r="AK70" s="108"/>
      <c r="AL70" s="108"/>
      <c r="AM70" s="108"/>
      <c r="AN70" s="108"/>
      <c r="AO70" s="108"/>
      <c r="AP70" s="108"/>
      <c r="AQ70" s="108"/>
    </row>
    <row r="71" ht="22.5" customHeight="1">
      <c r="B71" s="331"/>
      <c r="D71" s="363"/>
      <c r="E71" s="331"/>
      <c r="H71" s="327"/>
      <c r="I71" s="331"/>
      <c r="L71" s="327"/>
      <c r="M71" s="331"/>
      <c r="N71" s="333"/>
      <c r="O71" s="334"/>
      <c r="P71" s="334"/>
      <c r="Q71" s="335"/>
      <c r="R71" s="336"/>
      <c r="S71" s="334"/>
      <c r="T71" s="334"/>
      <c r="U71" s="335"/>
      <c r="V71" s="336"/>
      <c r="W71" s="334"/>
      <c r="X71" s="334"/>
      <c r="Y71" s="337"/>
      <c r="Z71" s="364"/>
      <c r="AA71" s="327"/>
      <c r="AB71" s="365"/>
      <c r="AF71" s="327"/>
      <c r="AG71" s="366"/>
      <c r="AH71" s="367"/>
      <c r="AI71" s="108"/>
      <c r="AJ71" s="108"/>
      <c r="AK71" s="108"/>
      <c r="AL71" s="108"/>
      <c r="AM71" s="108"/>
      <c r="AN71" s="108"/>
      <c r="AO71" s="108"/>
      <c r="AP71" s="108"/>
      <c r="AQ71" s="108"/>
    </row>
    <row r="72" ht="22.5" customHeight="1">
      <c r="B72" s="181"/>
      <c r="C72" s="309"/>
      <c r="D72" s="368"/>
      <c r="E72" s="181"/>
      <c r="F72" s="309"/>
      <c r="G72" s="309"/>
      <c r="H72" s="310"/>
      <c r="I72" s="181"/>
      <c r="J72" s="309"/>
      <c r="K72" s="309"/>
      <c r="L72" s="310"/>
      <c r="M72" s="181"/>
      <c r="N72" s="342"/>
      <c r="O72" s="343"/>
      <c r="P72" s="343"/>
      <c r="Q72" s="344"/>
      <c r="R72" s="345"/>
      <c r="S72" s="343"/>
      <c r="T72" s="343"/>
      <c r="U72" s="344"/>
      <c r="V72" s="345"/>
      <c r="W72" s="343"/>
      <c r="X72" s="343"/>
      <c r="Y72" s="346"/>
      <c r="Z72" s="369"/>
      <c r="AA72" s="310"/>
      <c r="AB72" s="370"/>
      <c r="AC72" s="309"/>
      <c r="AD72" s="309"/>
      <c r="AE72" s="309"/>
      <c r="AF72" s="310"/>
      <c r="AG72" s="371"/>
      <c r="AH72" s="372"/>
      <c r="AI72" s="108"/>
      <c r="AJ72" s="108"/>
      <c r="AK72" s="108"/>
      <c r="AL72" s="108"/>
      <c r="AM72" s="108"/>
      <c r="AN72" s="108"/>
      <c r="AO72" s="108"/>
      <c r="AP72" s="108"/>
      <c r="AQ72" s="108"/>
    </row>
    <row r="73" ht="22.5" customHeight="1">
      <c r="B73" s="315" t="str">
        <f>IF(ISBLANK(D73), "Missing ID",
IF(CONCATENATE(E73:AG75)="", "Unused",
IF(AND(ISBLANK(E73), ISBLANK(I73)), "Missing Headline and Content",
IF(ISBLANK(M73), "Missing Is True",
IF(AND(M73&lt;&gt;"Yes", M73&lt;&gt;"No"), "Is True must be Yes or No",
IF(AND($AJ$3, NOT(ISBLANK(N73)), NOT(ISNUMBER(N73))), "Changes to Followers for Likes must be a Number",
IF(AND($AK$3, NOT(ISBLANK(O73)), NOT(ISNUMBER(O73))), "Changes to Followers for Disikes must be a Number",
IF(AND($AL$3, NOT(ISBLANK(P73)), NOT(ISNUMBER(P73))), "Changes to Followers for Shares must be a Number",
IF(AND($AM$3, NOT(ISBLANK(Q73)), NOT(ISNUMBER(Q73))), "Changes to Followers for Flags must be a Number",
IF(AND($AJ$3, NOT(ISBLANK(R73)), NOT(ISNUMBER(R73))), "Changes to Credibility for Likes must be a Number",
IF(AND($AK$3, NOT(ISBLANK(S73)), NOT(ISNUMBER(S73))), "Changes to Credibility for Disikes must be a Number",
IF(AND($AL$3, NOT(ISBLANK(T73)), NOT(ISNUMBER(T73))), "Changes to Credibility for Shares must be a Number",
IF(AND($AM$3, NOT(ISBLANK(U73)), NOT(ISNUMBER(U73))), "Changes to Credibility for Flags must be a Number",
IF(AND($AJ$3, $AP$3, NOT(ISBLANK(V73)), NOT(ISNUMBER(V73))), "Number of Likes must be a Number",
IF(AND($AK$3, $AP$3, NOT(ISBLANK(W73)), NOT(ISNUMBER(W73))), "Number of Disikes must be a Number",
IF(AND($AL$3, $AP$3, NOT(ISBLANK(X73)), NOT(ISNUMBER(X73))), "Number of Shares must be a Number",
IF(AND($AM$3, $AP$3, NOT(ISBLANK(Y73)), NOT(ISNUMBER(Y73))), "Number of Flags must be a Number",
IF(AND($AJ$3, $AP$3, NOT(ISBLANK(V73)), V73&lt;0), "Number of Likes cannot be Negative",
IF(AND($AK$3, $AP$3, NOT(ISBLANK(W73)), W73&lt;0), "Number of Disikes cannot be Negative",
IF(AND($AL$3, $AP$3, NOT(ISBLANK(X73)), X73&lt;0), "Number of Shares cannot be Negative",
IF(AND($AM$3, $AP$3, NOT(ISBLANK(Y73)), Y73&lt;0), "Number of Flags cannot be Negative",
IF(AND(CONCATENATE(Z73:AH73)&lt;&gt;"", Z73=""), "Missing 1st Comment Source Name",
IF(AND(CONCATENATE(Z73:AH73)&lt;&gt;"", AB73=""), "Missing 1st Comment Message",
IF(AND($AN$3, $AP$3, CONCATENATE(Z73:AH73)&lt;&gt;"", AG73=""), "Missing 1st Comment Likes",
IF(AND($AO$3, $AP$3, CONCATENATE(Z73:AH73)&lt;&gt;"", AH73=""), "Missing 1st Comment Dislikes",
IF(AND(CONCATENATE(Z74:AH74)&lt;&gt;"", Z74=""), "Missing 2nd Comment Source Name",
IF(AND(CONCATENATE(Z74:AH74)&lt;&gt;"", AB74=""), "Missing 2nd Comment Message",
IF(AND($AN$3, $AP$3, CONCATENATE(Z74:AH74)&lt;&gt;"", AG74=""), "Missing 2nd Comment Likes",
IF(AND($AO$3, $AP$3, CONCATENATE(Z74:AH74)&lt;&gt;"", AH74=""), "Missing 2nd Comment Dislikes",
IF(AND(CONCATENATE(Z75:AH75)&lt;&gt;"", Z75=""), "Missing 3rd Comment Source Name",
IF(AND(CONCATENATE(Z75:AH75)&lt;&gt;"", AB75=""), "Missing 3rd Comment Message",
IF(AND($AN$3, $AP$3, CONCATENATE(Z75:AH75)&lt;&gt;"", AG75=""), "Missing 3rd Comment Likes",
IF(AND($AO$3, $AP$3, CONCATENATE(Z75:AH75)&lt;&gt;"", AH75=""), "Missing 3rd Comment Dislikes", "Valid"
)))))))))))))))))))))))))))))))))</f>
        <v>Unused</v>
      </c>
      <c r="C73" s="302"/>
      <c r="D73" s="316" t="s">
        <v>1310</v>
      </c>
      <c r="E73" s="317"/>
      <c r="F73" s="302"/>
      <c r="G73" s="302"/>
      <c r="H73" s="305"/>
      <c r="I73" s="317"/>
      <c r="J73" s="302"/>
      <c r="K73" s="302"/>
      <c r="L73" s="305"/>
      <c r="M73" s="319"/>
      <c r="N73" s="450"/>
      <c r="O73" s="451"/>
      <c r="P73" s="451"/>
      <c r="Q73" s="452"/>
      <c r="R73" s="453"/>
      <c r="S73" s="451"/>
      <c r="T73" s="451"/>
      <c r="U73" s="452"/>
      <c r="V73" s="453"/>
      <c r="W73" s="451"/>
      <c r="X73" s="451"/>
      <c r="Y73" s="454"/>
      <c r="Z73" s="325"/>
      <c r="AA73" s="305"/>
      <c r="AB73" s="319"/>
      <c r="AC73" s="302"/>
      <c r="AD73" s="302"/>
      <c r="AE73" s="302"/>
      <c r="AF73" s="305"/>
      <c r="AG73" s="328"/>
      <c r="AH73" s="455"/>
      <c r="AI73" s="108"/>
      <c r="AJ73" s="108"/>
      <c r="AK73" s="108"/>
      <c r="AL73" s="108"/>
      <c r="AM73" s="108"/>
      <c r="AN73" s="108"/>
      <c r="AO73" s="108"/>
      <c r="AP73" s="108"/>
      <c r="AQ73" s="108"/>
    </row>
    <row r="74" ht="22.5" customHeight="1">
      <c r="B74" s="331"/>
      <c r="D74" s="332"/>
      <c r="E74" s="331"/>
      <c r="H74" s="327"/>
      <c r="I74" s="331"/>
      <c r="L74" s="327"/>
      <c r="M74" s="331"/>
      <c r="N74" s="333"/>
      <c r="O74" s="334"/>
      <c r="P74" s="334"/>
      <c r="Q74" s="335"/>
      <c r="R74" s="336"/>
      <c r="S74" s="334"/>
      <c r="T74" s="334"/>
      <c r="U74" s="335"/>
      <c r="V74" s="336"/>
      <c r="W74" s="334"/>
      <c r="X74" s="334"/>
      <c r="Y74" s="337"/>
      <c r="Z74" s="338"/>
      <c r="AA74" s="327"/>
      <c r="AB74" s="326"/>
      <c r="AF74" s="327"/>
      <c r="AG74" s="339"/>
      <c r="AH74" s="456"/>
      <c r="AI74" s="108"/>
      <c r="AJ74" s="108"/>
      <c r="AK74" s="108"/>
      <c r="AL74" s="108"/>
      <c r="AM74" s="108"/>
      <c r="AN74" s="108"/>
      <c r="AO74" s="108"/>
      <c r="AP74" s="108"/>
      <c r="AQ74" s="108"/>
    </row>
    <row r="75" ht="22.5" customHeight="1">
      <c r="B75" s="181"/>
      <c r="C75" s="309"/>
      <c r="D75" s="341"/>
      <c r="E75" s="181"/>
      <c r="F75" s="309"/>
      <c r="G75" s="309"/>
      <c r="H75" s="310"/>
      <c r="I75" s="181"/>
      <c r="J75" s="309"/>
      <c r="K75" s="309"/>
      <c r="L75" s="310"/>
      <c r="M75" s="181"/>
      <c r="N75" s="342"/>
      <c r="O75" s="343"/>
      <c r="P75" s="343"/>
      <c r="Q75" s="344"/>
      <c r="R75" s="345"/>
      <c r="S75" s="343"/>
      <c r="T75" s="343"/>
      <c r="U75" s="344"/>
      <c r="V75" s="345"/>
      <c r="W75" s="343"/>
      <c r="X75" s="343"/>
      <c r="Y75" s="346"/>
      <c r="Z75" s="347"/>
      <c r="AA75" s="310"/>
      <c r="AB75" s="348"/>
      <c r="AC75" s="309"/>
      <c r="AD75" s="309"/>
      <c r="AE75" s="309"/>
      <c r="AF75" s="310"/>
      <c r="AG75" s="349"/>
      <c r="AH75" s="457"/>
      <c r="AI75" s="108"/>
      <c r="AJ75" s="108"/>
      <c r="AK75" s="108"/>
      <c r="AL75" s="108"/>
      <c r="AM75" s="108"/>
      <c r="AN75" s="108"/>
      <c r="AO75" s="108"/>
      <c r="AP75" s="108"/>
      <c r="AQ75" s="108"/>
    </row>
    <row r="76" ht="22.5" customHeight="1">
      <c r="B76" s="315" t="str">
        <f>IF(ISBLANK(D76), "Missing ID",
IF(CONCATENATE(E76:AG78)="", "Unused",
IF(AND(ISBLANK(E76), ISBLANK(I76)), "Missing Headline and Content",
IF(ISBLANK(M76), "Missing Is True",
IF(AND(M76&lt;&gt;"Yes", M76&lt;&gt;"No"), "Is True must be Yes or No",
IF(AND($AJ$3, NOT(ISBLANK(N76)), NOT(ISNUMBER(N76))), "Changes to Followers for Likes must be a Number",
IF(AND($AK$3, NOT(ISBLANK(O76)), NOT(ISNUMBER(O76))), "Changes to Followers for Disikes must be a Number",
IF(AND($AL$3, NOT(ISBLANK(P76)), NOT(ISNUMBER(P76))), "Changes to Followers for Shares must be a Number",
IF(AND($AM$3, NOT(ISBLANK(Q76)), NOT(ISNUMBER(Q76))), "Changes to Followers for Flags must be a Number",
IF(AND($AJ$3, NOT(ISBLANK(R76)), NOT(ISNUMBER(R76))), "Changes to Credibility for Likes must be a Number",
IF(AND($AK$3, NOT(ISBLANK(S76)), NOT(ISNUMBER(S76))), "Changes to Credibility for Disikes must be a Number",
IF(AND($AL$3, NOT(ISBLANK(T76)), NOT(ISNUMBER(T76))), "Changes to Credibility for Shares must be a Number",
IF(AND($AM$3, NOT(ISBLANK(U76)), NOT(ISNUMBER(U76))), "Changes to Credibility for Flags must be a Number",
IF(AND($AJ$3, $AP$3, NOT(ISBLANK(V76)), NOT(ISNUMBER(V76))), "Number of Likes must be a Number",
IF(AND($AK$3, $AP$3, NOT(ISBLANK(W76)), NOT(ISNUMBER(W76))), "Number of Disikes must be a Number",
IF(AND($AL$3, $AP$3, NOT(ISBLANK(X76)), NOT(ISNUMBER(X76))), "Number of Shares must be a Number",
IF(AND($AM$3, $AP$3, NOT(ISBLANK(Y76)), NOT(ISNUMBER(Y76))), "Number of Flags must be a Number",
IF(AND($AJ$3, $AP$3, NOT(ISBLANK(V76)), V76&lt;0), "Number of Likes cannot be Negative",
IF(AND($AK$3, $AP$3, NOT(ISBLANK(W76)), W76&lt;0), "Number of Disikes cannot be Negative",
IF(AND($AL$3, $AP$3, NOT(ISBLANK(X76)), X76&lt;0), "Number of Shares cannot be Negative",
IF(AND($AM$3, $AP$3, NOT(ISBLANK(Y76)), Y76&lt;0), "Number of Flags cannot be Negative",
IF(AND(CONCATENATE(Z76:AH76)&lt;&gt;"", Z76=""), "Missing 1st Comment Source Name",
IF(AND(CONCATENATE(Z76:AH76)&lt;&gt;"", AB76=""), "Missing 1st Comment Message",
IF(AND($AN$3, $AP$3, CONCATENATE(Z76:AH76)&lt;&gt;"", AG76=""), "Missing 1st Comment Likes",
IF(AND($AO$3, $AP$3, CONCATENATE(Z76:AH76)&lt;&gt;"", AH76=""), "Missing 1st Comment Dislikes",
IF(AND(CONCATENATE(Z77:AH77)&lt;&gt;"", Z77=""), "Missing 2nd Comment Source Name",
IF(AND(CONCATENATE(Z77:AH77)&lt;&gt;"", AB77=""), "Missing 2nd Comment Message",
IF(AND($AN$3, $AP$3, CONCATENATE(Z77:AH77)&lt;&gt;"", AG77=""), "Missing 2nd Comment Likes",
IF(AND($AO$3, $AP$3, CONCATENATE(Z77:AH77)&lt;&gt;"", AH77=""), "Missing 2nd Comment Dislikes",
IF(AND(CONCATENATE(Z78:AH78)&lt;&gt;"", Z78=""), "Missing 3rd Comment Source Name",
IF(AND(CONCATENATE(Z78:AH78)&lt;&gt;"", AB78=""), "Missing 3rd Comment Message",
IF(AND($AN$3, $AP$3, CONCATENATE(Z78:AH78)&lt;&gt;"", AG78=""), "Missing 3rd Comment Likes",
IF(AND($AO$3, $AP$3, CONCATENATE(Z78:AH78)&lt;&gt;"", AH78=""), "Missing 3rd Comment Dislikes", "Valid"
)))))))))))))))))))))))))))))))))</f>
        <v>Unused</v>
      </c>
      <c r="C76" s="302"/>
      <c r="D76" s="351" t="s">
        <v>1311</v>
      </c>
      <c r="E76" s="352"/>
      <c r="F76" s="302"/>
      <c r="G76" s="302"/>
      <c r="H76" s="305"/>
      <c r="I76" s="352"/>
      <c r="J76" s="302"/>
      <c r="K76" s="302"/>
      <c r="L76" s="305"/>
      <c r="M76" s="354"/>
      <c r="N76" s="355"/>
      <c r="O76" s="356"/>
      <c r="P76" s="356"/>
      <c r="Q76" s="357"/>
      <c r="R76" s="358"/>
      <c r="S76" s="356"/>
      <c r="T76" s="356"/>
      <c r="U76" s="357"/>
      <c r="V76" s="358"/>
      <c r="W76" s="356"/>
      <c r="X76" s="356"/>
      <c r="Y76" s="359"/>
      <c r="Z76" s="360"/>
      <c r="AA76" s="305"/>
      <c r="AB76" s="354"/>
      <c r="AC76" s="302"/>
      <c r="AD76" s="302"/>
      <c r="AE76" s="302"/>
      <c r="AF76" s="305"/>
      <c r="AG76" s="361"/>
      <c r="AH76" s="458"/>
      <c r="AI76" s="108"/>
      <c r="AJ76" s="108"/>
      <c r="AK76" s="108"/>
      <c r="AL76" s="108"/>
      <c r="AM76" s="108"/>
      <c r="AN76" s="108"/>
      <c r="AO76" s="108"/>
      <c r="AP76" s="108"/>
      <c r="AQ76" s="108"/>
    </row>
    <row r="77" ht="22.5" customHeight="1">
      <c r="B77" s="331"/>
      <c r="D77" s="363"/>
      <c r="E77" s="331"/>
      <c r="H77" s="327"/>
      <c r="I77" s="331"/>
      <c r="L77" s="327"/>
      <c r="M77" s="331"/>
      <c r="N77" s="333"/>
      <c r="O77" s="334"/>
      <c r="P77" s="334"/>
      <c r="Q77" s="335"/>
      <c r="R77" s="336"/>
      <c r="S77" s="334"/>
      <c r="T77" s="334"/>
      <c r="U77" s="335"/>
      <c r="V77" s="336"/>
      <c r="W77" s="334"/>
      <c r="X77" s="334"/>
      <c r="Y77" s="337"/>
      <c r="Z77" s="364"/>
      <c r="AA77" s="327"/>
      <c r="AB77" s="365"/>
      <c r="AF77" s="327"/>
      <c r="AG77" s="366"/>
      <c r="AH77" s="367"/>
      <c r="AI77" s="108"/>
      <c r="AJ77" s="108"/>
      <c r="AK77" s="108"/>
      <c r="AL77" s="108"/>
      <c r="AM77" s="108"/>
      <c r="AN77" s="108"/>
      <c r="AO77" s="108"/>
      <c r="AP77" s="108"/>
      <c r="AQ77" s="108"/>
    </row>
    <row r="78" ht="22.5" customHeight="1">
      <c r="B78" s="181"/>
      <c r="C78" s="309"/>
      <c r="D78" s="368"/>
      <c r="E78" s="181"/>
      <c r="F78" s="309"/>
      <c r="G78" s="309"/>
      <c r="H78" s="310"/>
      <c r="I78" s="181"/>
      <c r="J78" s="309"/>
      <c r="K78" s="309"/>
      <c r="L78" s="310"/>
      <c r="M78" s="181"/>
      <c r="N78" s="342"/>
      <c r="O78" s="343"/>
      <c r="P78" s="343"/>
      <c r="Q78" s="344"/>
      <c r="R78" s="345"/>
      <c r="S78" s="343"/>
      <c r="T78" s="343"/>
      <c r="U78" s="344"/>
      <c r="V78" s="345"/>
      <c r="W78" s="343"/>
      <c r="X78" s="343"/>
      <c r="Y78" s="346"/>
      <c r="Z78" s="369"/>
      <c r="AA78" s="310"/>
      <c r="AB78" s="370"/>
      <c r="AC78" s="309"/>
      <c r="AD78" s="309"/>
      <c r="AE78" s="309"/>
      <c r="AF78" s="310"/>
      <c r="AG78" s="371"/>
      <c r="AH78" s="372"/>
      <c r="AI78" s="108"/>
      <c r="AJ78" s="108"/>
      <c r="AK78" s="108"/>
      <c r="AL78" s="108"/>
      <c r="AM78" s="108"/>
      <c r="AN78" s="108"/>
      <c r="AO78" s="108"/>
      <c r="AP78" s="108"/>
      <c r="AQ78" s="108"/>
    </row>
    <row r="79" ht="22.5" customHeight="1">
      <c r="B79" s="315" t="str">
        <f>IF(ISBLANK(D79), "Missing ID",
IF(CONCATENATE(E79:AG81)="", "Unused",
IF(AND(ISBLANK(E79), ISBLANK(I79)), "Missing Headline and Content",
IF(ISBLANK(M79), "Missing Is True",
IF(AND(M79&lt;&gt;"Yes", M79&lt;&gt;"No"), "Is True must be Yes or No",
IF(AND($AJ$3, NOT(ISBLANK(N79)), NOT(ISNUMBER(N79))), "Changes to Followers for Likes must be a Number",
IF(AND($AK$3, NOT(ISBLANK(O79)), NOT(ISNUMBER(O79))), "Changes to Followers for Disikes must be a Number",
IF(AND($AL$3, NOT(ISBLANK(P79)), NOT(ISNUMBER(P79))), "Changes to Followers for Shares must be a Number",
IF(AND($AM$3, NOT(ISBLANK(Q79)), NOT(ISNUMBER(Q79))), "Changes to Followers for Flags must be a Number",
IF(AND($AJ$3, NOT(ISBLANK(R79)), NOT(ISNUMBER(R79))), "Changes to Credibility for Likes must be a Number",
IF(AND($AK$3, NOT(ISBLANK(S79)), NOT(ISNUMBER(S79))), "Changes to Credibility for Disikes must be a Number",
IF(AND($AL$3, NOT(ISBLANK(T79)), NOT(ISNUMBER(T79))), "Changes to Credibility for Shares must be a Number",
IF(AND($AM$3, NOT(ISBLANK(U79)), NOT(ISNUMBER(U79))), "Changes to Credibility for Flags must be a Number",
IF(AND($AJ$3, $AP$3, NOT(ISBLANK(V79)), NOT(ISNUMBER(V79))), "Number of Likes must be a Number",
IF(AND($AK$3, $AP$3, NOT(ISBLANK(W79)), NOT(ISNUMBER(W79))), "Number of Disikes must be a Number",
IF(AND($AL$3, $AP$3, NOT(ISBLANK(X79)), NOT(ISNUMBER(X79))), "Number of Shares must be a Number",
IF(AND($AM$3, $AP$3, NOT(ISBLANK(Y79)), NOT(ISNUMBER(Y79))), "Number of Flags must be a Number",
IF(AND($AJ$3, $AP$3, NOT(ISBLANK(V79)), V79&lt;0), "Number of Likes cannot be Negative",
IF(AND($AK$3, $AP$3, NOT(ISBLANK(W79)), W79&lt;0), "Number of Disikes cannot be Negative",
IF(AND($AL$3, $AP$3, NOT(ISBLANK(X79)), X79&lt;0), "Number of Shares cannot be Negative",
IF(AND($AM$3, $AP$3, NOT(ISBLANK(Y79)), Y79&lt;0), "Number of Flags cannot be Negative",
IF(AND(CONCATENATE(Z79:AH79)&lt;&gt;"", Z79=""), "Missing 1st Comment Source Name",
IF(AND(CONCATENATE(Z79:AH79)&lt;&gt;"", AB79=""), "Missing 1st Comment Message",
IF(AND($AN$3, $AP$3, CONCATENATE(Z79:AH79)&lt;&gt;"", AG79=""), "Missing 1st Comment Likes",
IF(AND($AO$3, $AP$3, CONCATENATE(Z79:AH79)&lt;&gt;"", AH79=""), "Missing 1st Comment Dislikes",
IF(AND(CONCATENATE(Z80:AH80)&lt;&gt;"", Z80=""), "Missing 2nd Comment Source Name",
IF(AND(CONCATENATE(Z80:AH80)&lt;&gt;"", AB80=""), "Missing 2nd Comment Message",
IF(AND($AN$3, $AP$3, CONCATENATE(Z80:AH80)&lt;&gt;"", AG80=""), "Missing 2nd Comment Likes",
IF(AND($AO$3, $AP$3, CONCATENATE(Z80:AH80)&lt;&gt;"", AH80=""), "Missing 2nd Comment Dislikes",
IF(AND(CONCATENATE(Z81:AH81)&lt;&gt;"", Z81=""), "Missing 3rd Comment Source Name",
IF(AND(CONCATENATE(Z81:AH81)&lt;&gt;"", AB81=""), "Missing 3rd Comment Message",
IF(AND($AN$3, $AP$3, CONCATENATE(Z81:AH81)&lt;&gt;"", AG81=""), "Missing 3rd Comment Likes",
IF(AND($AO$3, $AP$3, CONCATENATE(Z81:AH81)&lt;&gt;"", AH81=""), "Missing 3rd Comment Dislikes", "Valid"
)))))))))))))))))))))))))))))))))</f>
        <v>Unused</v>
      </c>
      <c r="C79" s="302"/>
      <c r="D79" s="316" t="s">
        <v>1312</v>
      </c>
      <c r="E79" s="317"/>
      <c r="F79" s="302"/>
      <c r="G79" s="302"/>
      <c r="H79" s="305"/>
      <c r="I79" s="317"/>
      <c r="J79" s="302"/>
      <c r="K79" s="302"/>
      <c r="L79" s="305"/>
      <c r="M79" s="319"/>
      <c r="N79" s="450"/>
      <c r="O79" s="451"/>
      <c r="P79" s="451"/>
      <c r="Q79" s="452"/>
      <c r="R79" s="453"/>
      <c r="S79" s="451"/>
      <c r="T79" s="451"/>
      <c r="U79" s="452"/>
      <c r="V79" s="453"/>
      <c r="W79" s="451"/>
      <c r="X79" s="451"/>
      <c r="Y79" s="454"/>
      <c r="Z79" s="325"/>
      <c r="AA79" s="305"/>
      <c r="AB79" s="319"/>
      <c r="AC79" s="302"/>
      <c r="AD79" s="302"/>
      <c r="AE79" s="302"/>
      <c r="AF79" s="305"/>
      <c r="AG79" s="328"/>
      <c r="AH79" s="455"/>
      <c r="AI79" s="108"/>
      <c r="AJ79" s="108"/>
      <c r="AK79" s="108"/>
      <c r="AL79" s="108"/>
      <c r="AM79" s="108"/>
      <c r="AN79" s="108"/>
      <c r="AO79" s="108"/>
      <c r="AP79" s="108"/>
      <c r="AQ79" s="108"/>
    </row>
    <row r="80" ht="22.5" customHeight="1">
      <c r="B80" s="331"/>
      <c r="D80" s="332"/>
      <c r="E80" s="331"/>
      <c r="H80" s="327"/>
      <c r="I80" s="331"/>
      <c r="L80" s="327"/>
      <c r="M80" s="331"/>
      <c r="N80" s="333"/>
      <c r="O80" s="334"/>
      <c r="P80" s="334"/>
      <c r="Q80" s="335"/>
      <c r="R80" s="336"/>
      <c r="S80" s="334"/>
      <c r="T80" s="334"/>
      <c r="U80" s="335"/>
      <c r="V80" s="336"/>
      <c r="W80" s="334"/>
      <c r="X80" s="334"/>
      <c r="Y80" s="337"/>
      <c r="Z80" s="338"/>
      <c r="AA80" s="327"/>
      <c r="AB80" s="326"/>
      <c r="AF80" s="327"/>
      <c r="AG80" s="339"/>
      <c r="AH80" s="456"/>
      <c r="AI80" s="108"/>
      <c r="AJ80" s="108"/>
      <c r="AK80" s="108"/>
      <c r="AL80" s="108"/>
      <c r="AM80" s="108"/>
      <c r="AN80" s="108"/>
      <c r="AO80" s="108"/>
      <c r="AP80" s="108"/>
      <c r="AQ80" s="108"/>
    </row>
    <row r="81" ht="22.5" customHeight="1">
      <c r="B81" s="181"/>
      <c r="C81" s="309"/>
      <c r="D81" s="341"/>
      <c r="E81" s="181"/>
      <c r="F81" s="309"/>
      <c r="G81" s="309"/>
      <c r="H81" s="310"/>
      <c r="I81" s="181"/>
      <c r="J81" s="309"/>
      <c r="K81" s="309"/>
      <c r="L81" s="310"/>
      <c r="M81" s="181"/>
      <c r="N81" s="342"/>
      <c r="O81" s="343"/>
      <c r="P81" s="343"/>
      <c r="Q81" s="344"/>
      <c r="R81" s="345"/>
      <c r="S81" s="343"/>
      <c r="T81" s="343"/>
      <c r="U81" s="344"/>
      <c r="V81" s="345"/>
      <c r="W81" s="343"/>
      <c r="X81" s="343"/>
      <c r="Y81" s="346"/>
      <c r="Z81" s="347"/>
      <c r="AA81" s="310"/>
      <c r="AB81" s="348"/>
      <c r="AC81" s="309"/>
      <c r="AD81" s="309"/>
      <c r="AE81" s="309"/>
      <c r="AF81" s="310"/>
      <c r="AG81" s="349"/>
      <c r="AH81" s="457"/>
      <c r="AI81" s="108"/>
      <c r="AJ81" s="108"/>
      <c r="AK81" s="108"/>
      <c r="AL81" s="108"/>
      <c r="AM81" s="108"/>
      <c r="AN81" s="108"/>
      <c r="AO81" s="108"/>
      <c r="AP81" s="108"/>
      <c r="AQ81" s="108"/>
    </row>
    <row r="82" ht="22.5" customHeight="1">
      <c r="B82" s="315" t="str">
        <f>IF(ISBLANK(D82), "Missing ID",
IF(CONCATENATE(E82:AG84)="", "Unused",
IF(AND(ISBLANK(E82), ISBLANK(I82)), "Missing Headline and Content",
IF(ISBLANK(M82), "Missing Is True",
IF(AND(M82&lt;&gt;"Yes", M82&lt;&gt;"No"), "Is True must be Yes or No",
IF(AND($AJ$3, NOT(ISBLANK(N82)), NOT(ISNUMBER(N82))), "Changes to Followers for Likes must be a Number",
IF(AND($AK$3, NOT(ISBLANK(O82)), NOT(ISNUMBER(O82))), "Changes to Followers for Disikes must be a Number",
IF(AND($AL$3, NOT(ISBLANK(P82)), NOT(ISNUMBER(P82))), "Changes to Followers for Shares must be a Number",
IF(AND($AM$3, NOT(ISBLANK(Q82)), NOT(ISNUMBER(Q82))), "Changes to Followers for Flags must be a Number",
IF(AND($AJ$3, NOT(ISBLANK(R82)), NOT(ISNUMBER(R82))), "Changes to Credibility for Likes must be a Number",
IF(AND($AK$3, NOT(ISBLANK(S82)), NOT(ISNUMBER(S82))), "Changes to Credibility for Disikes must be a Number",
IF(AND($AL$3, NOT(ISBLANK(T82)), NOT(ISNUMBER(T82))), "Changes to Credibility for Shares must be a Number",
IF(AND($AM$3, NOT(ISBLANK(U82)), NOT(ISNUMBER(U82))), "Changes to Credibility for Flags must be a Number",
IF(AND($AJ$3, $AP$3, NOT(ISBLANK(V82)), NOT(ISNUMBER(V82))), "Number of Likes must be a Number",
IF(AND($AK$3, $AP$3, NOT(ISBLANK(W82)), NOT(ISNUMBER(W82))), "Number of Disikes must be a Number",
IF(AND($AL$3, $AP$3, NOT(ISBLANK(X82)), NOT(ISNUMBER(X82))), "Number of Shares must be a Number",
IF(AND($AM$3, $AP$3, NOT(ISBLANK(Y82)), NOT(ISNUMBER(Y82))), "Number of Flags must be a Number",
IF(AND($AJ$3, $AP$3, NOT(ISBLANK(V82)), V82&lt;0), "Number of Likes cannot be Negative",
IF(AND($AK$3, $AP$3, NOT(ISBLANK(W82)), W82&lt;0), "Number of Disikes cannot be Negative",
IF(AND($AL$3, $AP$3, NOT(ISBLANK(X82)), X82&lt;0), "Number of Shares cannot be Negative",
IF(AND($AM$3, $AP$3, NOT(ISBLANK(Y82)), Y82&lt;0), "Number of Flags cannot be Negative",
IF(AND(CONCATENATE(Z82:AH82)&lt;&gt;"", Z82=""), "Missing 1st Comment Source Name",
IF(AND(CONCATENATE(Z82:AH82)&lt;&gt;"", AB82=""), "Missing 1st Comment Message",
IF(AND($AN$3, $AP$3, CONCATENATE(Z82:AH82)&lt;&gt;"", AG82=""), "Missing 1st Comment Likes",
IF(AND($AO$3, $AP$3, CONCATENATE(Z82:AH82)&lt;&gt;"", AH82=""), "Missing 1st Comment Dislikes",
IF(AND(CONCATENATE(Z83:AH83)&lt;&gt;"", Z83=""), "Missing 2nd Comment Source Name",
IF(AND(CONCATENATE(Z83:AH83)&lt;&gt;"", AB83=""), "Missing 2nd Comment Message",
IF(AND($AN$3, $AP$3, CONCATENATE(Z83:AH83)&lt;&gt;"", AG83=""), "Missing 2nd Comment Likes",
IF(AND($AO$3, $AP$3, CONCATENATE(Z83:AH83)&lt;&gt;"", AH83=""), "Missing 2nd Comment Dislikes",
IF(AND(CONCATENATE(Z84:AH84)&lt;&gt;"", Z84=""), "Missing 3rd Comment Source Name",
IF(AND(CONCATENATE(Z84:AH84)&lt;&gt;"", AB84=""), "Missing 3rd Comment Message",
IF(AND($AN$3, $AP$3, CONCATENATE(Z84:AH84)&lt;&gt;"", AG84=""), "Missing 3rd Comment Likes",
IF(AND($AO$3, $AP$3, CONCATENATE(Z84:AH84)&lt;&gt;"", AH84=""), "Missing 3rd Comment Dislikes", "Valid"
)))))))))))))))))))))))))))))))))</f>
        <v>Unused</v>
      </c>
      <c r="C82" s="302"/>
      <c r="D82" s="351" t="s">
        <v>1313</v>
      </c>
      <c r="E82" s="352"/>
      <c r="F82" s="302"/>
      <c r="G82" s="302"/>
      <c r="H82" s="305"/>
      <c r="I82" s="352"/>
      <c r="J82" s="302"/>
      <c r="K82" s="302"/>
      <c r="L82" s="305"/>
      <c r="M82" s="354"/>
      <c r="N82" s="355"/>
      <c r="O82" s="356"/>
      <c r="P82" s="356"/>
      <c r="Q82" s="357"/>
      <c r="R82" s="358"/>
      <c r="S82" s="356"/>
      <c r="T82" s="356"/>
      <c r="U82" s="357"/>
      <c r="V82" s="358"/>
      <c r="W82" s="356"/>
      <c r="X82" s="356"/>
      <c r="Y82" s="359"/>
      <c r="Z82" s="360"/>
      <c r="AA82" s="305"/>
      <c r="AB82" s="354"/>
      <c r="AC82" s="302"/>
      <c r="AD82" s="302"/>
      <c r="AE82" s="302"/>
      <c r="AF82" s="305"/>
      <c r="AG82" s="361"/>
      <c r="AH82" s="458"/>
      <c r="AI82" s="108"/>
      <c r="AJ82" s="108"/>
      <c r="AK82" s="108"/>
      <c r="AL82" s="108"/>
      <c r="AM82" s="108"/>
      <c r="AN82" s="108"/>
      <c r="AO82" s="108"/>
      <c r="AP82" s="108"/>
      <c r="AQ82" s="108"/>
    </row>
    <row r="83" ht="22.5" customHeight="1">
      <c r="B83" s="331"/>
      <c r="D83" s="363"/>
      <c r="E83" s="331"/>
      <c r="H83" s="327"/>
      <c r="I83" s="331"/>
      <c r="L83" s="327"/>
      <c r="M83" s="331"/>
      <c r="N83" s="333"/>
      <c r="O83" s="334"/>
      <c r="P83" s="334"/>
      <c r="Q83" s="335"/>
      <c r="R83" s="336"/>
      <c r="S83" s="334"/>
      <c r="T83" s="334"/>
      <c r="U83" s="335"/>
      <c r="V83" s="336"/>
      <c r="W83" s="334"/>
      <c r="X83" s="334"/>
      <c r="Y83" s="337"/>
      <c r="Z83" s="364"/>
      <c r="AA83" s="327"/>
      <c r="AB83" s="365"/>
      <c r="AF83" s="327"/>
      <c r="AG83" s="366"/>
      <c r="AH83" s="367"/>
      <c r="AI83" s="108"/>
      <c r="AJ83" s="108"/>
      <c r="AK83" s="108"/>
      <c r="AL83" s="108"/>
      <c r="AM83" s="108"/>
      <c r="AN83" s="108"/>
      <c r="AO83" s="108"/>
      <c r="AP83" s="108"/>
      <c r="AQ83" s="108"/>
    </row>
    <row r="84" ht="22.5" customHeight="1">
      <c r="B84" s="181"/>
      <c r="C84" s="309"/>
      <c r="D84" s="368"/>
      <c r="E84" s="181"/>
      <c r="F84" s="309"/>
      <c r="G84" s="309"/>
      <c r="H84" s="310"/>
      <c r="I84" s="181"/>
      <c r="J84" s="309"/>
      <c r="K84" s="309"/>
      <c r="L84" s="310"/>
      <c r="M84" s="181"/>
      <c r="N84" s="342"/>
      <c r="O84" s="343"/>
      <c r="P84" s="343"/>
      <c r="Q84" s="344"/>
      <c r="R84" s="345"/>
      <c r="S84" s="343"/>
      <c r="T84" s="343"/>
      <c r="U84" s="344"/>
      <c r="V84" s="345"/>
      <c r="W84" s="343"/>
      <c r="X84" s="343"/>
      <c r="Y84" s="346"/>
      <c r="Z84" s="369"/>
      <c r="AA84" s="310"/>
      <c r="AB84" s="370"/>
      <c r="AC84" s="309"/>
      <c r="AD84" s="309"/>
      <c r="AE84" s="309"/>
      <c r="AF84" s="310"/>
      <c r="AG84" s="371"/>
      <c r="AH84" s="372"/>
      <c r="AI84" s="108"/>
      <c r="AJ84" s="108"/>
      <c r="AK84" s="108"/>
      <c r="AL84" s="108"/>
      <c r="AM84" s="108"/>
      <c r="AN84" s="108"/>
      <c r="AO84" s="108"/>
      <c r="AP84" s="108"/>
      <c r="AQ84" s="108"/>
    </row>
    <row r="85" ht="22.5" customHeight="1">
      <c r="B85" s="315" t="str">
        <f>IF(ISBLANK(D85), "Missing ID",
IF(CONCATENATE(E85:AG87)="", "Unused",
IF(AND(ISBLANK(E85), ISBLANK(I85)), "Missing Headline and Content",
IF(ISBLANK(M85), "Missing Is True",
IF(AND(M85&lt;&gt;"Yes", M85&lt;&gt;"No"), "Is True must be Yes or No",
IF(AND($AJ$3, NOT(ISBLANK(N85)), NOT(ISNUMBER(N85))), "Changes to Followers for Likes must be a Number",
IF(AND($AK$3, NOT(ISBLANK(O85)), NOT(ISNUMBER(O85))), "Changes to Followers for Disikes must be a Number",
IF(AND($AL$3, NOT(ISBLANK(P85)), NOT(ISNUMBER(P85))), "Changes to Followers for Shares must be a Number",
IF(AND($AM$3, NOT(ISBLANK(Q85)), NOT(ISNUMBER(Q85))), "Changes to Followers for Flags must be a Number",
IF(AND($AJ$3, NOT(ISBLANK(R85)), NOT(ISNUMBER(R85))), "Changes to Credibility for Likes must be a Number",
IF(AND($AK$3, NOT(ISBLANK(S85)), NOT(ISNUMBER(S85))), "Changes to Credibility for Disikes must be a Number",
IF(AND($AL$3, NOT(ISBLANK(T85)), NOT(ISNUMBER(T85))), "Changes to Credibility for Shares must be a Number",
IF(AND($AM$3, NOT(ISBLANK(U85)), NOT(ISNUMBER(U85))), "Changes to Credibility for Flags must be a Number",
IF(AND($AJ$3, $AP$3, NOT(ISBLANK(V85)), NOT(ISNUMBER(V85))), "Number of Likes must be a Number",
IF(AND($AK$3, $AP$3, NOT(ISBLANK(W85)), NOT(ISNUMBER(W85))), "Number of Disikes must be a Number",
IF(AND($AL$3, $AP$3, NOT(ISBLANK(X85)), NOT(ISNUMBER(X85))), "Number of Shares must be a Number",
IF(AND($AM$3, $AP$3, NOT(ISBLANK(Y85)), NOT(ISNUMBER(Y85))), "Number of Flags must be a Number",
IF(AND($AJ$3, $AP$3, NOT(ISBLANK(V85)), V85&lt;0), "Number of Likes cannot be Negative",
IF(AND($AK$3, $AP$3, NOT(ISBLANK(W85)), W85&lt;0), "Number of Disikes cannot be Negative",
IF(AND($AL$3, $AP$3, NOT(ISBLANK(X85)), X85&lt;0), "Number of Shares cannot be Negative",
IF(AND($AM$3, $AP$3, NOT(ISBLANK(Y85)), Y85&lt;0), "Number of Flags cannot be Negative",
IF(AND(CONCATENATE(Z85:AH85)&lt;&gt;"", Z85=""), "Missing 1st Comment Source Name",
IF(AND(CONCATENATE(Z85:AH85)&lt;&gt;"", AB85=""), "Missing 1st Comment Message",
IF(AND($AN$3, $AP$3, CONCATENATE(Z85:AH85)&lt;&gt;"", AG85=""), "Missing 1st Comment Likes",
IF(AND($AO$3, $AP$3, CONCATENATE(Z85:AH85)&lt;&gt;"", AH85=""), "Missing 1st Comment Dislikes",
IF(AND(CONCATENATE(Z86:AH86)&lt;&gt;"", Z86=""), "Missing 2nd Comment Source Name",
IF(AND(CONCATENATE(Z86:AH86)&lt;&gt;"", AB86=""), "Missing 2nd Comment Message",
IF(AND($AN$3, $AP$3, CONCATENATE(Z86:AH86)&lt;&gt;"", AG86=""), "Missing 2nd Comment Likes",
IF(AND($AO$3, $AP$3, CONCATENATE(Z86:AH86)&lt;&gt;"", AH86=""), "Missing 2nd Comment Dislikes",
IF(AND(CONCATENATE(Z87:AH87)&lt;&gt;"", Z87=""), "Missing 3rd Comment Source Name",
IF(AND(CONCATENATE(Z87:AH87)&lt;&gt;"", AB87=""), "Missing 3rd Comment Message",
IF(AND($AN$3, $AP$3, CONCATENATE(Z87:AH87)&lt;&gt;"", AG87=""), "Missing 3rd Comment Likes",
IF(AND($AO$3, $AP$3, CONCATENATE(Z87:AH87)&lt;&gt;"", AH87=""), "Missing 3rd Comment Dislikes", "Valid"
)))))))))))))))))))))))))))))))))</f>
        <v>Unused</v>
      </c>
      <c r="C85" s="302"/>
      <c r="D85" s="316" t="s">
        <v>1314</v>
      </c>
      <c r="E85" s="317"/>
      <c r="F85" s="302"/>
      <c r="G85" s="302"/>
      <c r="H85" s="305"/>
      <c r="I85" s="317"/>
      <c r="J85" s="302"/>
      <c r="K85" s="302"/>
      <c r="L85" s="305"/>
      <c r="M85" s="319"/>
      <c r="N85" s="450"/>
      <c r="O85" s="451"/>
      <c r="P85" s="451"/>
      <c r="Q85" s="452"/>
      <c r="R85" s="453"/>
      <c r="S85" s="451"/>
      <c r="T85" s="451"/>
      <c r="U85" s="452"/>
      <c r="V85" s="453"/>
      <c r="W85" s="451"/>
      <c r="X85" s="451"/>
      <c r="Y85" s="454"/>
      <c r="Z85" s="325"/>
      <c r="AA85" s="305"/>
      <c r="AB85" s="319"/>
      <c r="AC85" s="302"/>
      <c r="AD85" s="302"/>
      <c r="AE85" s="302"/>
      <c r="AF85" s="305"/>
      <c r="AG85" s="328"/>
      <c r="AH85" s="455"/>
      <c r="AI85" s="108"/>
      <c r="AJ85" s="108"/>
      <c r="AK85" s="108"/>
      <c r="AL85" s="108"/>
      <c r="AM85" s="108"/>
      <c r="AN85" s="108"/>
      <c r="AO85" s="108"/>
      <c r="AP85" s="108"/>
      <c r="AQ85" s="108"/>
    </row>
    <row r="86" ht="22.5" customHeight="1">
      <c r="B86" s="331"/>
      <c r="D86" s="332"/>
      <c r="E86" s="331"/>
      <c r="H86" s="327"/>
      <c r="I86" s="331"/>
      <c r="L86" s="327"/>
      <c r="M86" s="331"/>
      <c r="N86" s="333"/>
      <c r="O86" s="334"/>
      <c r="P86" s="334"/>
      <c r="Q86" s="335"/>
      <c r="R86" s="336"/>
      <c r="S86" s="334"/>
      <c r="T86" s="334"/>
      <c r="U86" s="335"/>
      <c r="V86" s="336"/>
      <c r="W86" s="334"/>
      <c r="X86" s="334"/>
      <c r="Y86" s="337"/>
      <c r="Z86" s="338"/>
      <c r="AA86" s="327"/>
      <c r="AB86" s="326"/>
      <c r="AF86" s="327"/>
      <c r="AG86" s="339"/>
      <c r="AH86" s="456"/>
      <c r="AI86" s="108"/>
      <c r="AJ86" s="108"/>
      <c r="AK86" s="108"/>
      <c r="AL86" s="108"/>
      <c r="AM86" s="108"/>
      <c r="AN86" s="108"/>
      <c r="AO86" s="108"/>
      <c r="AP86" s="108"/>
      <c r="AQ86" s="108"/>
    </row>
    <row r="87" ht="22.5" customHeight="1">
      <c r="B87" s="181"/>
      <c r="C87" s="309"/>
      <c r="D87" s="341"/>
      <c r="E87" s="181"/>
      <c r="F87" s="309"/>
      <c r="G87" s="309"/>
      <c r="H87" s="310"/>
      <c r="I87" s="181"/>
      <c r="J87" s="309"/>
      <c r="K87" s="309"/>
      <c r="L87" s="310"/>
      <c r="M87" s="181"/>
      <c r="N87" s="342"/>
      <c r="O87" s="343"/>
      <c r="P87" s="343"/>
      <c r="Q87" s="344"/>
      <c r="R87" s="345"/>
      <c r="S87" s="343"/>
      <c r="T87" s="343"/>
      <c r="U87" s="344"/>
      <c r="V87" s="345"/>
      <c r="W87" s="343"/>
      <c r="X87" s="343"/>
      <c r="Y87" s="346"/>
      <c r="Z87" s="347"/>
      <c r="AA87" s="310"/>
      <c r="AB87" s="348"/>
      <c r="AC87" s="309"/>
      <c r="AD87" s="309"/>
      <c r="AE87" s="309"/>
      <c r="AF87" s="310"/>
      <c r="AG87" s="349"/>
      <c r="AH87" s="457"/>
      <c r="AI87" s="108"/>
      <c r="AJ87" s="108"/>
      <c r="AK87" s="108"/>
      <c r="AL87" s="108"/>
      <c r="AM87" s="108"/>
      <c r="AN87" s="108"/>
      <c r="AO87" s="108"/>
      <c r="AP87" s="108"/>
      <c r="AQ87" s="108"/>
    </row>
    <row r="88" ht="22.5" customHeight="1">
      <c r="B88" s="315" t="str">
        <f>IF(ISBLANK(D88), "Missing ID",
IF(CONCATENATE(E88:AG90)="", "Unused",
IF(AND(ISBLANK(E88), ISBLANK(I88)), "Missing Headline and Content",
IF(ISBLANK(M88), "Missing Is True",
IF(AND(M88&lt;&gt;"Yes", M88&lt;&gt;"No"), "Is True must be Yes or No",
IF(AND($AJ$3, NOT(ISBLANK(N88)), NOT(ISNUMBER(N88))), "Changes to Followers for Likes must be a Number",
IF(AND($AK$3, NOT(ISBLANK(O88)), NOT(ISNUMBER(O88))), "Changes to Followers for Disikes must be a Number",
IF(AND($AL$3, NOT(ISBLANK(P88)), NOT(ISNUMBER(P88))), "Changes to Followers for Shares must be a Number",
IF(AND($AM$3, NOT(ISBLANK(Q88)), NOT(ISNUMBER(Q88))), "Changes to Followers for Flags must be a Number",
IF(AND($AJ$3, NOT(ISBLANK(R88)), NOT(ISNUMBER(R88))), "Changes to Credibility for Likes must be a Number",
IF(AND($AK$3, NOT(ISBLANK(S88)), NOT(ISNUMBER(S88))), "Changes to Credibility for Disikes must be a Number",
IF(AND($AL$3, NOT(ISBLANK(T88)), NOT(ISNUMBER(T88))), "Changes to Credibility for Shares must be a Number",
IF(AND($AM$3, NOT(ISBLANK(U88)), NOT(ISNUMBER(U88))), "Changes to Credibility for Flags must be a Number",
IF(AND($AJ$3, $AP$3, NOT(ISBLANK(V88)), NOT(ISNUMBER(V88))), "Number of Likes must be a Number",
IF(AND($AK$3, $AP$3, NOT(ISBLANK(W88)), NOT(ISNUMBER(W88))), "Number of Disikes must be a Number",
IF(AND($AL$3, $AP$3, NOT(ISBLANK(X88)), NOT(ISNUMBER(X88))), "Number of Shares must be a Number",
IF(AND($AM$3, $AP$3, NOT(ISBLANK(Y88)), NOT(ISNUMBER(Y88))), "Number of Flags must be a Number",
IF(AND($AJ$3, $AP$3, NOT(ISBLANK(V88)), V88&lt;0), "Number of Likes cannot be Negative",
IF(AND($AK$3, $AP$3, NOT(ISBLANK(W88)), W88&lt;0), "Number of Disikes cannot be Negative",
IF(AND($AL$3, $AP$3, NOT(ISBLANK(X88)), X88&lt;0), "Number of Shares cannot be Negative",
IF(AND($AM$3, $AP$3, NOT(ISBLANK(Y88)), Y88&lt;0), "Number of Flags cannot be Negative",
IF(AND(CONCATENATE(Z88:AH88)&lt;&gt;"", Z88=""), "Missing 1st Comment Source Name",
IF(AND(CONCATENATE(Z88:AH88)&lt;&gt;"", AB88=""), "Missing 1st Comment Message",
IF(AND($AN$3, $AP$3, CONCATENATE(Z88:AH88)&lt;&gt;"", AG88=""), "Missing 1st Comment Likes",
IF(AND($AO$3, $AP$3, CONCATENATE(Z88:AH88)&lt;&gt;"", AH88=""), "Missing 1st Comment Dislikes",
IF(AND(CONCATENATE(Z89:AH89)&lt;&gt;"", Z89=""), "Missing 2nd Comment Source Name",
IF(AND(CONCATENATE(Z89:AH89)&lt;&gt;"", AB89=""), "Missing 2nd Comment Message",
IF(AND($AN$3, $AP$3, CONCATENATE(Z89:AH89)&lt;&gt;"", AG89=""), "Missing 2nd Comment Likes",
IF(AND($AO$3, $AP$3, CONCATENATE(Z89:AH89)&lt;&gt;"", AH89=""), "Missing 2nd Comment Dislikes",
IF(AND(CONCATENATE(Z90:AH90)&lt;&gt;"", Z90=""), "Missing 3rd Comment Source Name",
IF(AND(CONCATENATE(Z90:AH90)&lt;&gt;"", AB90=""), "Missing 3rd Comment Message",
IF(AND($AN$3, $AP$3, CONCATENATE(Z90:AH90)&lt;&gt;"", AG90=""), "Missing 3rd Comment Likes",
IF(AND($AO$3, $AP$3, CONCATENATE(Z90:AH90)&lt;&gt;"", AH90=""), "Missing 3rd Comment Dislikes", "Valid"
)))))))))))))))))))))))))))))))))</f>
        <v>Unused</v>
      </c>
      <c r="C88" s="302"/>
      <c r="D88" s="351" t="s">
        <v>1315</v>
      </c>
      <c r="E88" s="352"/>
      <c r="F88" s="302"/>
      <c r="G88" s="302"/>
      <c r="H88" s="305"/>
      <c r="I88" s="352"/>
      <c r="J88" s="302"/>
      <c r="K88" s="302"/>
      <c r="L88" s="305"/>
      <c r="M88" s="354"/>
      <c r="N88" s="355"/>
      <c r="O88" s="356"/>
      <c r="P88" s="356"/>
      <c r="Q88" s="357"/>
      <c r="R88" s="358"/>
      <c r="S88" s="356"/>
      <c r="T88" s="356"/>
      <c r="U88" s="357"/>
      <c r="V88" s="358"/>
      <c r="W88" s="356"/>
      <c r="X88" s="356"/>
      <c r="Y88" s="359"/>
      <c r="Z88" s="360"/>
      <c r="AA88" s="305"/>
      <c r="AB88" s="354"/>
      <c r="AC88" s="302"/>
      <c r="AD88" s="302"/>
      <c r="AE88" s="302"/>
      <c r="AF88" s="305"/>
      <c r="AG88" s="361"/>
      <c r="AH88" s="458"/>
      <c r="AI88" s="108"/>
      <c r="AJ88" s="108"/>
      <c r="AK88" s="108"/>
      <c r="AL88" s="108"/>
      <c r="AM88" s="108"/>
      <c r="AN88" s="108"/>
      <c r="AO88" s="108"/>
      <c r="AP88" s="108"/>
      <c r="AQ88" s="108"/>
    </row>
    <row r="89" ht="22.5" customHeight="1">
      <c r="B89" s="331"/>
      <c r="D89" s="363"/>
      <c r="E89" s="331"/>
      <c r="H89" s="327"/>
      <c r="I89" s="331"/>
      <c r="L89" s="327"/>
      <c r="M89" s="331"/>
      <c r="N89" s="333"/>
      <c r="O89" s="334"/>
      <c r="P89" s="334"/>
      <c r="Q89" s="335"/>
      <c r="R89" s="336"/>
      <c r="S89" s="334"/>
      <c r="T89" s="334"/>
      <c r="U89" s="335"/>
      <c r="V89" s="336"/>
      <c r="W89" s="334"/>
      <c r="X89" s="334"/>
      <c r="Y89" s="337"/>
      <c r="Z89" s="364"/>
      <c r="AA89" s="327"/>
      <c r="AB89" s="365"/>
      <c r="AF89" s="327"/>
      <c r="AG89" s="366"/>
      <c r="AH89" s="367"/>
      <c r="AI89" s="108"/>
      <c r="AJ89" s="108"/>
      <c r="AK89" s="108"/>
      <c r="AL89" s="108"/>
      <c r="AM89" s="108"/>
      <c r="AN89" s="108"/>
      <c r="AO89" s="108"/>
      <c r="AP89" s="108"/>
      <c r="AQ89" s="108"/>
    </row>
    <row r="90" ht="22.5" customHeight="1">
      <c r="B90" s="181"/>
      <c r="C90" s="309"/>
      <c r="D90" s="368"/>
      <c r="E90" s="181"/>
      <c r="F90" s="309"/>
      <c r="G90" s="309"/>
      <c r="H90" s="310"/>
      <c r="I90" s="181"/>
      <c r="J90" s="309"/>
      <c r="K90" s="309"/>
      <c r="L90" s="310"/>
      <c r="M90" s="181"/>
      <c r="N90" s="342"/>
      <c r="O90" s="343"/>
      <c r="P90" s="343"/>
      <c r="Q90" s="344"/>
      <c r="R90" s="345"/>
      <c r="S90" s="343"/>
      <c r="T90" s="343"/>
      <c r="U90" s="344"/>
      <c r="V90" s="345"/>
      <c r="W90" s="343"/>
      <c r="X90" s="343"/>
      <c r="Y90" s="346"/>
      <c r="Z90" s="369"/>
      <c r="AA90" s="310"/>
      <c r="AB90" s="370"/>
      <c r="AC90" s="309"/>
      <c r="AD90" s="309"/>
      <c r="AE90" s="309"/>
      <c r="AF90" s="310"/>
      <c r="AG90" s="371"/>
      <c r="AH90" s="372"/>
      <c r="AI90" s="108"/>
      <c r="AJ90" s="108"/>
      <c r="AK90" s="108"/>
      <c r="AL90" s="108"/>
      <c r="AM90" s="108"/>
      <c r="AN90" s="108"/>
      <c r="AO90" s="108"/>
      <c r="AP90" s="108"/>
      <c r="AQ90" s="108"/>
    </row>
    <row r="91" ht="22.5" customHeight="1">
      <c r="B91" s="315" t="str">
        <f>IF(ISBLANK(D91), "Missing ID",
IF(CONCATENATE(E91:AG93)="", "Unused",
IF(AND(ISBLANK(E91), ISBLANK(I91)), "Missing Headline and Content",
IF(ISBLANK(M91), "Missing Is True",
IF(AND(M91&lt;&gt;"Yes", M91&lt;&gt;"No"), "Is True must be Yes or No",
IF(AND($AJ$3, NOT(ISBLANK(N91)), NOT(ISNUMBER(N91))), "Changes to Followers for Likes must be a Number",
IF(AND($AK$3, NOT(ISBLANK(O91)), NOT(ISNUMBER(O91))), "Changes to Followers for Disikes must be a Number",
IF(AND($AL$3, NOT(ISBLANK(P91)), NOT(ISNUMBER(P91))), "Changes to Followers for Shares must be a Number",
IF(AND($AM$3, NOT(ISBLANK(Q91)), NOT(ISNUMBER(Q91))), "Changes to Followers for Flags must be a Number",
IF(AND($AJ$3, NOT(ISBLANK(R91)), NOT(ISNUMBER(R91))), "Changes to Credibility for Likes must be a Number",
IF(AND($AK$3, NOT(ISBLANK(S91)), NOT(ISNUMBER(S91))), "Changes to Credibility for Disikes must be a Number",
IF(AND($AL$3, NOT(ISBLANK(T91)), NOT(ISNUMBER(T91))), "Changes to Credibility for Shares must be a Number",
IF(AND($AM$3, NOT(ISBLANK(U91)), NOT(ISNUMBER(U91))), "Changes to Credibility for Flags must be a Number",
IF(AND($AJ$3, $AP$3, NOT(ISBLANK(V91)), NOT(ISNUMBER(V91))), "Number of Likes must be a Number",
IF(AND($AK$3, $AP$3, NOT(ISBLANK(W91)), NOT(ISNUMBER(W91))), "Number of Disikes must be a Number",
IF(AND($AL$3, $AP$3, NOT(ISBLANK(X91)), NOT(ISNUMBER(X91))), "Number of Shares must be a Number",
IF(AND($AM$3, $AP$3, NOT(ISBLANK(Y91)), NOT(ISNUMBER(Y91))), "Number of Flags must be a Number",
IF(AND($AJ$3, $AP$3, NOT(ISBLANK(V91)), V91&lt;0), "Number of Likes cannot be Negative",
IF(AND($AK$3, $AP$3, NOT(ISBLANK(W91)), W91&lt;0), "Number of Disikes cannot be Negative",
IF(AND($AL$3, $AP$3, NOT(ISBLANK(X91)), X91&lt;0), "Number of Shares cannot be Negative",
IF(AND($AM$3, $AP$3, NOT(ISBLANK(Y91)), Y91&lt;0), "Number of Flags cannot be Negative",
IF(AND(CONCATENATE(Z91:AH91)&lt;&gt;"", Z91=""), "Missing 1st Comment Source Name",
IF(AND(CONCATENATE(Z91:AH91)&lt;&gt;"", AB91=""), "Missing 1st Comment Message",
IF(AND($AN$3, $AP$3, CONCATENATE(Z91:AH91)&lt;&gt;"", AG91=""), "Missing 1st Comment Likes",
IF(AND($AO$3, $AP$3, CONCATENATE(Z91:AH91)&lt;&gt;"", AH91=""), "Missing 1st Comment Dislikes",
IF(AND(CONCATENATE(Z92:AH92)&lt;&gt;"", Z92=""), "Missing 2nd Comment Source Name",
IF(AND(CONCATENATE(Z92:AH92)&lt;&gt;"", AB92=""), "Missing 2nd Comment Message",
IF(AND($AN$3, $AP$3, CONCATENATE(Z92:AH92)&lt;&gt;"", AG92=""), "Missing 2nd Comment Likes",
IF(AND($AO$3, $AP$3, CONCATENATE(Z92:AH92)&lt;&gt;"", AH92=""), "Missing 2nd Comment Dislikes",
IF(AND(CONCATENATE(Z93:AH93)&lt;&gt;"", Z93=""), "Missing 3rd Comment Source Name",
IF(AND(CONCATENATE(Z93:AH93)&lt;&gt;"", AB93=""), "Missing 3rd Comment Message",
IF(AND($AN$3, $AP$3, CONCATENATE(Z93:AH93)&lt;&gt;"", AG93=""), "Missing 3rd Comment Likes",
IF(AND($AO$3, $AP$3, CONCATENATE(Z93:AH93)&lt;&gt;"", AH93=""), "Missing 3rd Comment Dislikes", "Valid"
)))))))))))))))))))))))))))))))))</f>
        <v>Unused</v>
      </c>
      <c r="C91" s="302"/>
      <c r="D91" s="316" t="s">
        <v>1316</v>
      </c>
      <c r="E91" s="317"/>
      <c r="F91" s="302"/>
      <c r="G91" s="302"/>
      <c r="H91" s="305"/>
      <c r="I91" s="317"/>
      <c r="J91" s="302"/>
      <c r="K91" s="302"/>
      <c r="L91" s="305"/>
      <c r="M91" s="319"/>
      <c r="N91" s="450"/>
      <c r="O91" s="451"/>
      <c r="P91" s="451"/>
      <c r="Q91" s="452"/>
      <c r="R91" s="453"/>
      <c r="S91" s="451"/>
      <c r="T91" s="451"/>
      <c r="U91" s="452"/>
      <c r="V91" s="453"/>
      <c r="W91" s="451"/>
      <c r="X91" s="451"/>
      <c r="Y91" s="454"/>
      <c r="Z91" s="325"/>
      <c r="AA91" s="305"/>
      <c r="AB91" s="319"/>
      <c r="AC91" s="302"/>
      <c r="AD91" s="302"/>
      <c r="AE91" s="302"/>
      <c r="AF91" s="305"/>
      <c r="AG91" s="328"/>
      <c r="AH91" s="455"/>
      <c r="AI91" s="108"/>
      <c r="AJ91" s="108"/>
      <c r="AK91" s="108"/>
      <c r="AL91" s="108"/>
      <c r="AM91" s="108"/>
      <c r="AN91" s="108"/>
      <c r="AO91" s="108"/>
      <c r="AP91" s="108"/>
      <c r="AQ91" s="108"/>
    </row>
    <row r="92" ht="22.5" customHeight="1">
      <c r="B92" s="331"/>
      <c r="D92" s="332"/>
      <c r="E92" s="331"/>
      <c r="H92" s="327"/>
      <c r="I92" s="331"/>
      <c r="L92" s="327"/>
      <c r="M92" s="331"/>
      <c r="N92" s="333"/>
      <c r="O92" s="334"/>
      <c r="P92" s="334"/>
      <c r="Q92" s="335"/>
      <c r="R92" s="336"/>
      <c r="S92" s="334"/>
      <c r="T92" s="334"/>
      <c r="U92" s="335"/>
      <c r="V92" s="336"/>
      <c r="W92" s="334"/>
      <c r="X92" s="334"/>
      <c r="Y92" s="337"/>
      <c r="Z92" s="338"/>
      <c r="AA92" s="327"/>
      <c r="AB92" s="326"/>
      <c r="AF92" s="327"/>
      <c r="AG92" s="339"/>
      <c r="AH92" s="456"/>
      <c r="AI92" s="108"/>
      <c r="AJ92" s="108"/>
      <c r="AK92" s="108"/>
      <c r="AL92" s="108"/>
      <c r="AM92" s="108"/>
      <c r="AN92" s="108"/>
      <c r="AO92" s="108"/>
      <c r="AP92" s="108"/>
      <c r="AQ92" s="108"/>
    </row>
    <row r="93" ht="22.5" customHeight="1">
      <c r="B93" s="181"/>
      <c r="C93" s="309"/>
      <c r="D93" s="341"/>
      <c r="E93" s="181"/>
      <c r="F93" s="309"/>
      <c r="G93" s="309"/>
      <c r="H93" s="310"/>
      <c r="I93" s="181"/>
      <c r="J93" s="309"/>
      <c r="K93" s="309"/>
      <c r="L93" s="310"/>
      <c r="M93" s="181"/>
      <c r="N93" s="342"/>
      <c r="O93" s="343"/>
      <c r="P93" s="343"/>
      <c r="Q93" s="344"/>
      <c r="R93" s="345"/>
      <c r="S93" s="343"/>
      <c r="T93" s="343"/>
      <c r="U93" s="344"/>
      <c r="V93" s="345"/>
      <c r="W93" s="343"/>
      <c r="X93" s="343"/>
      <c r="Y93" s="346"/>
      <c r="Z93" s="347"/>
      <c r="AA93" s="310"/>
      <c r="AB93" s="348"/>
      <c r="AC93" s="309"/>
      <c r="AD93" s="309"/>
      <c r="AE93" s="309"/>
      <c r="AF93" s="310"/>
      <c r="AG93" s="349"/>
      <c r="AH93" s="457"/>
      <c r="AI93" s="108"/>
      <c r="AJ93" s="108"/>
      <c r="AK93" s="108"/>
      <c r="AL93" s="108"/>
      <c r="AM93" s="108"/>
      <c r="AN93" s="108"/>
      <c r="AO93" s="108"/>
      <c r="AP93" s="108"/>
      <c r="AQ93" s="108"/>
    </row>
    <row r="94" ht="22.5" customHeight="1">
      <c r="B94" s="315" t="str">
        <f>IF(ISBLANK(D94), "Missing ID",
IF(CONCATENATE(E94:AG96)="", "Unused",
IF(AND(ISBLANK(E94), ISBLANK(I94)), "Missing Headline and Content",
IF(ISBLANK(M94), "Missing Is True",
IF(AND(M94&lt;&gt;"Yes", M94&lt;&gt;"No"), "Is True must be Yes or No",
IF(AND($AJ$3, NOT(ISBLANK(N94)), NOT(ISNUMBER(N94))), "Changes to Followers for Likes must be a Number",
IF(AND($AK$3, NOT(ISBLANK(O94)), NOT(ISNUMBER(O94))), "Changes to Followers for Disikes must be a Number",
IF(AND($AL$3, NOT(ISBLANK(P94)), NOT(ISNUMBER(P94))), "Changes to Followers for Shares must be a Number",
IF(AND($AM$3, NOT(ISBLANK(Q94)), NOT(ISNUMBER(Q94))), "Changes to Followers for Flags must be a Number",
IF(AND($AJ$3, NOT(ISBLANK(R94)), NOT(ISNUMBER(R94))), "Changes to Credibility for Likes must be a Number",
IF(AND($AK$3, NOT(ISBLANK(S94)), NOT(ISNUMBER(S94))), "Changes to Credibility for Disikes must be a Number",
IF(AND($AL$3, NOT(ISBLANK(T94)), NOT(ISNUMBER(T94))), "Changes to Credibility for Shares must be a Number",
IF(AND($AM$3, NOT(ISBLANK(U94)), NOT(ISNUMBER(U94))), "Changes to Credibility for Flags must be a Number",
IF(AND($AJ$3, $AP$3, NOT(ISBLANK(V94)), NOT(ISNUMBER(V94))), "Number of Likes must be a Number",
IF(AND($AK$3, $AP$3, NOT(ISBLANK(W94)), NOT(ISNUMBER(W94))), "Number of Disikes must be a Number",
IF(AND($AL$3, $AP$3, NOT(ISBLANK(X94)), NOT(ISNUMBER(X94))), "Number of Shares must be a Number",
IF(AND($AM$3, $AP$3, NOT(ISBLANK(Y94)), NOT(ISNUMBER(Y94))), "Number of Flags must be a Number",
IF(AND($AJ$3, $AP$3, NOT(ISBLANK(V94)), V94&lt;0), "Number of Likes cannot be Negative",
IF(AND($AK$3, $AP$3, NOT(ISBLANK(W94)), W94&lt;0), "Number of Disikes cannot be Negative",
IF(AND($AL$3, $AP$3, NOT(ISBLANK(X94)), X94&lt;0), "Number of Shares cannot be Negative",
IF(AND($AM$3, $AP$3, NOT(ISBLANK(Y94)), Y94&lt;0), "Number of Flags cannot be Negative",
IF(AND(CONCATENATE(Z94:AH94)&lt;&gt;"", Z94=""), "Missing 1st Comment Source Name",
IF(AND(CONCATENATE(Z94:AH94)&lt;&gt;"", AB94=""), "Missing 1st Comment Message",
IF(AND($AN$3, $AP$3, CONCATENATE(Z94:AH94)&lt;&gt;"", AG94=""), "Missing 1st Comment Likes",
IF(AND($AO$3, $AP$3, CONCATENATE(Z94:AH94)&lt;&gt;"", AH94=""), "Missing 1st Comment Dislikes",
IF(AND(CONCATENATE(Z95:AH95)&lt;&gt;"", Z95=""), "Missing 2nd Comment Source Name",
IF(AND(CONCATENATE(Z95:AH95)&lt;&gt;"", AB95=""), "Missing 2nd Comment Message",
IF(AND($AN$3, $AP$3, CONCATENATE(Z95:AH95)&lt;&gt;"", AG95=""), "Missing 2nd Comment Likes",
IF(AND($AO$3, $AP$3, CONCATENATE(Z95:AH95)&lt;&gt;"", AH95=""), "Missing 2nd Comment Dislikes",
IF(AND(CONCATENATE(Z96:AH96)&lt;&gt;"", Z96=""), "Missing 3rd Comment Source Name",
IF(AND(CONCATENATE(Z96:AH96)&lt;&gt;"", AB96=""), "Missing 3rd Comment Message",
IF(AND($AN$3, $AP$3, CONCATENATE(Z96:AH96)&lt;&gt;"", AG96=""), "Missing 3rd Comment Likes",
IF(AND($AO$3, $AP$3, CONCATENATE(Z96:AH96)&lt;&gt;"", AH96=""), "Missing 3rd Comment Dislikes", "Valid"
)))))))))))))))))))))))))))))))))</f>
        <v>Unused</v>
      </c>
      <c r="C94" s="302"/>
      <c r="D94" s="351" t="s">
        <v>1317</v>
      </c>
      <c r="E94" s="352"/>
      <c r="F94" s="302"/>
      <c r="G94" s="302"/>
      <c r="H94" s="305"/>
      <c r="I94" s="352"/>
      <c r="J94" s="302"/>
      <c r="K94" s="302"/>
      <c r="L94" s="305"/>
      <c r="M94" s="354"/>
      <c r="N94" s="355"/>
      <c r="O94" s="356"/>
      <c r="P94" s="356"/>
      <c r="Q94" s="357"/>
      <c r="R94" s="358"/>
      <c r="S94" s="356"/>
      <c r="T94" s="356"/>
      <c r="U94" s="357"/>
      <c r="V94" s="358"/>
      <c r="W94" s="356"/>
      <c r="X94" s="356"/>
      <c r="Y94" s="359"/>
      <c r="Z94" s="360"/>
      <c r="AA94" s="305"/>
      <c r="AB94" s="354"/>
      <c r="AC94" s="302"/>
      <c r="AD94" s="302"/>
      <c r="AE94" s="302"/>
      <c r="AF94" s="305"/>
      <c r="AG94" s="361"/>
      <c r="AH94" s="458"/>
      <c r="AI94" s="108"/>
      <c r="AJ94" s="108"/>
      <c r="AK94" s="108"/>
      <c r="AL94" s="108"/>
      <c r="AM94" s="108"/>
      <c r="AN94" s="108"/>
      <c r="AO94" s="108"/>
      <c r="AP94" s="108"/>
      <c r="AQ94" s="108"/>
    </row>
    <row r="95" ht="22.5" customHeight="1">
      <c r="B95" s="331"/>
      <c r="D95" s="363"/>
      <c r="E95" s="331"/>
      <c r="H95" s="327"/>
      <c r="I95" s="331"/>
      <c r="L95" s="327"/>
      <c r="M95" s="331"/>
      <c r="N95" s="333"/>
      <c r="O95" s="334"/>
      <c r="P95" s="334"/>
      <c r="Q95" s="335"/>
      <c r="R95" s="336"/>
      <c r="S95" s="334"/>
      <c r="T95" s="334"/>
      <c r="U95" s="335"/>
      <c r="V95" s="336"/>
      <c r="W95" s="334"/>
      <c r="X95" s="334"/>
      <c r="Y95" s="337"/>
      <c r="Z95" s="364"/>
      <c r="AA95" s="327"/>
      <c r="AB95" s="365"/>
      <c r="AF95" s="327"/>
      <c r="AG95" s="366"/>
      <c r="AH95" s="367"/>
      <c r="AI95" s="108"/>
      <c r="AJ95" s="108"/>
      <c r="AK95" s="108"/>
      <c r="AL95" s="108"/>
      <c r="AM95" s="108"/>
      <c r="AN95" s="108"/>
      <c r="AO95" s="108"/>
      <c r="AP95" s="108"/>
      <c r="AQ95" s="108"/>
    </row>
    <row r="96" ht="22.5" customHeight="1">
      <c r="B96" s="181"/>
      <c r="C96" s="309"/>
      <c r="D96" s="368"/>
      <c r="E96" s="181"/>
      <c r="F96" s="309"/>
      <c r="G96" s="309"/>
      <c r="H96" s="310"/>
      <c r="I96" s="181"/>
      <c r="J96" s="309"/>
      <c r="K96" s="309"/>
      <c r="L96" s="310"/>
      <c r="M96" s="181"/>
      <c r="N96" s="342"/>
      <c r="O96" s="343"/>
      <c r="P96" s="343"/>
      <c r="Q96" s="344"/>
      <c r="R96" s="345"/>
      <c r="S96" s="343"/>
      <c r="T96" s="343"/>
      <c r="U96" s="344"/>
      <c r="V96" s="345"/>
      <c r="W96" s="343"/>
      <c r="X96" s="343"/>
      <c r="Y96" s="346"/>
      <c r="Z96" s="369"/>
      <c r="AA96" s="310"/>
      <c r="AB96" s="370"/>
      <c r="AC96" s="309"/>
      <c r="AD96" s="309"/>
      <c r="AE96" s="309"/>
      <c r="AF96" s="310"/>
      <c r="AG96" s="371"/>
      <c r="AH96" s="372"/>
      <c r="AI96" s="108"/>
      <c r="AJ96" s="108"/>
      <c r="AK96" s="108"/>
      <c r="AL96" s="108"/>
      <c r="AM96" s="108"/>
      <c r="AN96" s="108"/>
      <c r="AO96" s="108"/>
      <c r="AP96" s="108"/>
      <c r="AQ96" s="108"/>
    </row>
    <row r="97" ht="22.5" customHeight="1">
      <c r="B97" s="315" t="str">
        <f>IF(ISBLANK(D97), "Missing ID",
IF(CONCATENATE(E97:AG99)="", "Unused",
IF(AND(ISBLANK(E97), ISBLANK(I97)), "Missing Headline and Content",
IF(ISBLANK(M97), "Missing Is True",
IF(AND(M97&lt;&gt;"Yes", M97&lt;&gt;"No"), "Is True must be Yes or No",
IF(AND($AJ$3, NOT(ISBLANK(N97)), NOT(ISNUMBER(N97))), "Changes to Followers for Likes must be a Number",
IF(AND($AK$3, NOT(ISBLANK(O97)), NOT(ISNUMBER(O97))), "Changes to Followers for Disikes must be a Number",
IF(AND($AL$3, NOT(ISBLANK(P97)), NOT(ISNUMBER(P97))), "Changes to Followers for Shares must be a Number",
IF(AND($AM$3, NOT(ISBLANK(Q97)), NOT(ISNUMBER(Q97))), "Changes to Followers for Flags must be a Number",
IF(AND($AJ$3, NOT(ISBLANK(R97)), NOT(ISNUMBER(R97))), "Changes to Credibility for Likes must be a Number",
IF(AND($AK$3, NOT(ISBLANK(S97)), NOT(ISNUMBER(S97))), "Changes to Credibility for Disikes must be a Number",
IF(AND($AL$3, NOT(ISBLANK(T97)), NOT(ISNUMBER(T97))), "Changes to Credibility for Shares must be a Number",
IF(AND($AM$3, NOT(ISBLANK(U97)), NOT(ISNUMBER(U97))), "Changes to Credibility for Flags must be a Number",
IF(AND($AJ$3, $AP$3, NOT(ISBLANK(V97)), NOT(ISNUMBER(V97))), "Number of Likes must be a Number",
IF(AND($AK$3, $AP$3, NOT(ISBLANK(W97)), NOT(ISNUMBER(W97))), "Number of Disikes must be a Number",
IF(AND($AL$3, $AP$3, NOT(ISBLANK(X97)), NOT(ISNUMBER(X97))), "Number of Shares must be a Number",
IF(AND($AM$3, $AP$3, NOT(ISBLANK(Y97)), NOT(ISNUMBER(Y97))), "Number of Flags must be a Number",
IF(AND($AJ$3, $AP$3, NOT(ISBLANK(V97)), V97&lt;0), "Number of Likes cannot be Negative",
IF(AND($AK$3, $AP$3, NOT(ISBLANK(W97)), W97&lt;0), "Number of Disikes cannot be Negative",
IF(AND($AL$3, $AP$3, NOT(ISBLANK(X97)), X97&lt;0), "Number of Shares cannot be Negative",
IF(AND($AM$3, $AP$3, NOT(ISBLANK(Y97)), Y97&lt;0), "Number of Flags cannot be Negative",
IF(AND(CONCATENATE(Z97:AH97)&lt;&gt;"", Z97=""), "Missing 1st Comment Source Name",
IF(AND(CONCATENATE(Z97:AH97)&lt;&gt;"", AB97=""), "Missing 1st Comment Message",
IF(AND($AN$3, $AP$3, CONCATENATE(Z97:AH97)&lt;&gt;"", AG97=""), "Missing 1st Comment Likes",
IF(AND($AO$3, $AP$3, CONCATENATE(Z97:AH97)&lt;&gt;"", AH97=""), "Missing 1st Comment Dislikes",
IF(AND(CONCATENATE(Z98:AH98)&lt;&gt;"", Z98=""), "Missing 2nd Comment Source Name",
IF(AND(CONCATENATE(Z98:AH98)&lt;&gt;"", AB98=""), "Missing 2nd Comment Message",
IF(AND($AN$3, $AP$3, CONCATENATE(Z98:AH98)&lt;&gt;"", AG98=""), "Missing 2nd Comment Likes",
IF(AND($AO$3, $AP$3, CONCATENATE(Z98:AH98)&lt;&gt;"", AH98=""), "Missing 2nd Comment Dislikes",
IF(AND(CONCATENATE(Z99:AH99)&lt;&gt;"", Z99=""), "Missing 3rd Comment Source Name",
IF(AND(CONCATENATE(Z99:AH99)&lt;&gt;"", AB99=""), "Missing 3rd Comment Message",
IF(AND($AN$3, $AP$3, CONCATENATE(Z99:AH99)&lt;&gt;"", AG99=""), "Missing 3rd Comment Likes",
IF(AND($AO$3, $AP$3, CONCATENATE(Z99:AH99)&lt;&gt;"", AH99=""), "Missing 3rd Comment Dislikes", "Valid"
)))))))))))))))))))))))))))))))))</f>
        <v>Unused</v>
      </c>
      <c r="C97" s="302"/>
      <c r="D97" s="316" t="s">
        <v>1318</v>
      </c>
      <c r="E97" s="317"/>
      <c r="F97" s="302"/>
      <c r="G97" s="302"/>
      <c r="H97" s="305"/>
      <c r="I97" s="317"/>
      <c r="J97" s="302"/>
      <c r="K97" s="302"/>
      <c r="L97" s="305"/>
      <c r="M97" s="319"/>
      <c r="N97" s="450"/>
      <c r="O97" s="451"/>
      <c r="P97" s="451"/>
      <c r="Q97" s="452"/>
      <c r="R97" s="453"/>
      <c r="S97" s="451"/>
      <c r="T97" s="451"/>
      <c r="U97" s="452"/>
      <c r="V97" s="453"/>
      <c r="W97" s="451"/>
      <c r="X97" s="451"/>
      <c r="Y97" s="454"/>
      <c r="Z97" s="325"/>
      <c r="AA97" s="305"/>
      <c r="AB97" s="319"/>
      <c r="AC97" s="302"/>
      <c r="AD97" s="302"/>
      <c r="AE97" s="302"/>
      <c r="AF97" s="305"/>
      <c r="AG97" s="328"/>
      <c r="AH97" s="455"/>
      <c r="AI97" s="108"/>
      <c r="AJ97" s="108"/>
      <c r="AK97" s="108"/>
      <c r="AL97" s="108"/>
      <c r="AM97" s="108"/>
      <c r="AN97" s="108"/>
      <c r="AO97" s="108"/>
      <c r="AP97" s="108"/>
      <c r="AQ97" s="108"/>
    </row>
    <row r="98" ht="22.5" customHeight="1">
      <c r="B98" s="331"/>
      <c r="D98" s="332"/>
      <c r="E98" s="331"/>
      <c r="H98" s="327"/>
      <c r="I98" s="331"/>
      <c r="L98" s="327"/>
      <c r="M98" s="331"/>
      <c r="N98" s="333"/>
      <c r="O98" s="334"/>
      <c r="P98" s="334"/>
      <c r="Q98" s="335"/>
      <c r="R98" s="336"/>
      <c r="S98" s="334"/>
      <c r="T98" s="334"/>
      <c r="U98" s="335"/>
      <c r="V98" s="336"/>
      <c r="W98" s="334"/>
      <c r="X98" s="334"/>
      <c r="Y98" s="337"/>
      <c r="Z98" s="338"/>
      <c r="AA98" s="327"/>
      <c r="AB98" s="326"/>
      <c r="AF98" s="327"/>
      <c r="AG98" s="339"/>
      <c r="AH98" s="456"/>
      <c r="AI98" s="108"/>
      <c r="AJ98" s="108"/>
      <c r="AK98" s="108"/>
      <c r="AL98" s="108"/>
      <c r="AM98" s="108"/>
      <c r="AN98" s="108"/>
      <c r="AO98" s="108"/>
      <c r="AP98" s="108"/>
      <c r="AQ98" s="108"/>
    </row>
    <row r="99" ht="22.5" customHeight="1">
      <c r="B99" s="181"/>
      <c r="C99" s="309"/>
      <c r="D99" s="341"/>
      <c r="E99" s="181"/>
      <c r="F99" s="309"/>
      <c r="G99" s="309"/>
      <c r="H99" s="310"/>
      <c r="I99" s="181"/>
      <c r="J99" s="309"/>
      <c r="K99" s="309"/>
      <c r="L99" s="310"/>
      <c r="M99" s="181"/>
      <c r="N99" s="342"/>
      <c r="O99" s="343"/>
      <c r="P99" s="343"/>
      <c r="Q99" s="344"/>
      <c r="R99" s="345"/>
      <c r="S99" s="343"/>
      <c r="T99" s="343"/>
      <c r="U99" s="344"/>
      <c r="V99" s="345"/>
      <c r="W99" s="343"/>
      <c r="X99" s="343"/>
      <c r="Y99" s="346"/>
      <c r="Z99" s="347"/>
      <c r="AA99" s="310"/>
      <c r="AB99" s="348"/>
      <c r="AC99" s="309"/>
      <c r="AD99" s="309"/>
      <c r="AE99" s="309"/>
      <c r="AF99" s="310"/>
      <c r="AG99" s="349"/>
      <c r="AH99" s="457"/>
      <c r="AI99" s="108"/>
      <c r="AJ99" s="108"/>
      <c r="AK99" s="108"/>
      <c r="AL99" s="108"/>
      <c r="AM99" s="108"/>
      <c r="AN99" s="108"/>
      <c r="AO99" s="108"/>
      <c r="AP99" s="108"/>
      <c r="AQ99" s="108"/>
    </row>
    <row r="100" ht="22.5" customHeight="1">
      <c r="B100" s="315" t="str">
        <f>IF(ISBLANK(D100), "Missing ID",
IF(CONCATENATE(E100:AG102)="", "Unused",
IF(AND(ISBLANK(E100), ISBLANK(I100)), "Missing Headline and Content",
IF(ISBLANK(M100), "Missing Is True",
IF(AND(M100&lt;&gt;"Yes", M100&lt;&gt;"No"), "Is True must be Yes or No",
IF(AND($AJ$3, NOT(ISBLANK(N100)), NOT(ISNUMBER(N100))), "Changes to Followers for Likes must be a Number",
IF(AND($AK$3, NOT(ISBLANK(O100)), NOT(ISNUMBER(O100))), "Changes to Followers for Disikes must be a Number",
IF(AND($AL$3, NOT(ISBLANK(P100)), NOT(ISNUMBER(P100))), "Changes to Followers for Shares must be a Number",
IF(AND($AM$3, NOT(ISBLANK(Q100)), NOT(ISNUMBER(Q100))), "Changes to Followers for Flags must be a Number",
IF(AND($AJ$3, NOT(ISBLANK(R100)), NOT(ISNUMBER(R100))), "Changes to Credibility for Likes must be a Number",
IF(AND($AK$3, NOT(ISBLANK(S100)), NOT(ISNUMBER(S100))), "Changes to Credibility for Disikes must be a Number",
IF(AND($AL$3, NOT(ISBLANK(T100)), NOT(ISNUMBER(T100))), "Changes to Credibility for Shares must be a Number",
IF(AND($AM$3, NOT(ISBLANK(U100)), NOT(ISNUMBER(U100))), "Changes to Credibility for Flags must be a Number",
IF(AND($AJ$3, $AP$3, NOT(ISBLANK(V100)), NOT(ISNUMBER(V100))), "Number of Likes must be a Number",
IF(AND($AK$3, $AP$3, NOT(ISBLANK(W100)), NOT(ISNUMBER(W100))), "Number of Disikes must be a Number",
IF(AND($AL$3, $AP$3, NOT(ISBLANK(X100)), NOT(ISNUMBER(X100))), "Number of Shares must be a Number",
IF(AND($AM$3, $AP$3, NOT(ISBLANK(Y100)), NOT(ISNUMBER(Y100))), "Number of Flags must be a Number",
IF(AND($AJ$3, $AP$3, NOT(ISBLANK(V100)), V100&lt;0), "Number of Likes cannot be Negative",
IF(AND($AK$3, $AP$3, NOT(ISBLANK(W100)), W100&lt;0), "Number of Disikes cannot be Negative",
IF(AND($AL$3, $AP$3, NOT(ISBLANK(X100)), X100&lt;0), "Number of Shares cannot be Negative",
IF(AND($AM$3, $AP$3, NOT(ISBLANK(Y100)), Y100&lt;0), "Number of Flags cannot be Negative",
IF(AND(CONCATENATE(Z100:AH100)&lt;&gt;"", Z100=""), "Missing 1st Comment Source Name",
IF(AND(CONCATENATE(Z100:AH100)&lt;&gt;"", AB100=""), "Missing 1st Comment Message",
IF(AND($AN$3, $AP$3, CONCATENATE(Z100:AH100)&lt;&gt;"", AG100=""), "Missing 1st Comment Likes",
IF(AND($AO$3, $AP$3, CONCATENATE(Z100:AH100)&lt;&gt;"", AH100=""), "Missing 1st Comment Dislikes",
IF(AND(CONCATENATE(Z101:AH101)&lt;&gt;"", Z101=""), "Missing 2nd Comment Source Name",
IF(AND(CONCATENATE(Z101:AH101)&lt;&gt;"", AB101=""), "Missing 2nd Comment Message",
IF(AND($AN$3, $AP$3, CONCATENATE(Z101:AH101)&lt;&gt;"", AG101=""), "Missing 2nd Comment Likes",
IF(AND($AO$3, $AP$3, CONCATENATE(Z101:AH101)&lt;&gt;"", AH101=""), "Missing 2nd Comment Dislikes",
IF(AND(CONCATENATE(Z102:AH102)&lt;&gt;"", Z102=""), "Missing 3rd Comment Source Name",
IF(AND(CONCATENATE(Z102:AH102)&lt;&gt;"", AB102=""), "Missing 3rd Comment Message",
IF(AND($AN$3, $AP$3, CONCATENATE(Z102:AH102)&lt;&gt;"", AG102=""), "Missing 3rd Comment Likes",
IF(AND($AO$3, $AP$3, CONCATENATE(Z102:AH102)&lt;&gt;"", AH102=""), "Missing 3rd Comment Dislikes", "Valid"
)))))))))))))))))))))))))))))))))</f>
        <v>Unused</v>
      </c>
      <c r="C100" s="302"/>
      <c r="D100" s="351" t="s">
        <v>1319</v>
      </c>
      <c r="E100" s="352"/>
      <c r="F100" s="302"/>
      <c r="G100" s="302"/>
      <c r="H100" s="305"/>
      <c r="I100" s="352"/>
      <c r="J100" s="302"/>
      <c r="K100" s="302"/>
      <c r="L100" s="305"/>
      <c r="M100" s="354"/>
      <c r="N100" s="355"/>
      <c r="O100" s="356"/>
      <c r="P100" s="356"/>
      <c r="Q100" s="357"/>
      <c r="R100" s="358"/>
      <c r="S100" s="356"/>
      <c r="T100" s="356"/>
      <c r="U100" s="357"/>
      <c r="V100" s="358"/>
      <c r="W100" s="356"/>
      <c r="X100" s="356"/>
      <c r="Y100" s="359"/>
      <c r="Z100" s="360"/>
      <c r="AA100" s="305"/>
      <c r="AB100" s="354"/>
      <c r="AC100" s="302"/>
      <c r="AD100" s="302"/>
      <c r="AE100" s="302"/>
      <c r="AF100" s="305"/>
      <c r="AG100" s="361"/>
      <c r="AH100" s="458"/>
      <c r="AI100" s="108"/>
      <c r="AJ100" s="108"/>
      <c r="AK100" s="108"/>
      <c r="AL100" s="108"/>
      <c r="AM100" s="108"/>
      <c r="AN100" s="108"/>
      <c r="AO100" s="108"/>
      <c r="AP100" s="108"/>
      <c r="AQ100" s="108"/>
    </row>
    <row r="101" ht="22.5" customHeight="1">
      <c r="B101" s="331"/>
      <c r="D101" s="363"/>
      <c r="E101" s="331"/>
      <c r="H101" s="327"/>
      <c r="I101" s="331"/>
      <c r="L101" s="327"/>
      <c r="M101" s="331"/>
      <c r="N101" s="333"/>
      <c r="O101" s="334"/>
      <c r="P101" s="334"/>
      <c r="Q101" s="335"/>
      <c r="R101" s="336"/>
      <c r="S101" s="334"/>
      <c r="T101" s="334"/>
      <c r="U101" s="335"/>
      <c r="V101" s="336"/>
      <c r="W101" s="334"/>
      <c r="X101" s="334"/>
      <c r="Y101" s="337"/>
      <c r="Z101" s="364"/>
      <c r="AA101" s="327"/>
      <c r="AB101" s="365"/>
      <c r="AF101" s="327"/>
      <c r="AG101" s="366"/>
      <c r="AH101" s="367"/>
      <c r="AI101" s="108"/>
      <c r="AJ101" s="108"/>
      <c r="AK101" s="108"/>
      <c r="AL101" s="108"/>
      <c r="AM101" s="108"/>
      <c r="AN101" s="108"/>
      <c r="AO101" s="108"/>
      <c r="AP101" s="108"/>
      <c r="AQ101" s="108"/>
    </row>
    <row r="102" ht="22.5" customHeight="1">
      <c r="B102" s="181"/>
      <c r="C102" s="309"/>
      <c r="D102" s="368"/>
      <c r="E102" s="181"/>
      <c r="F102" s="309"/>
      <c r="G102" s="309"/>
      <c r="H102" s="310"/>
      <c r="I102" s="181"/>
      <c r="J102" s="309"/>
      <c r="K102" s="309"/>
      <c r="L102" s="310"/>
      <c r="M102" s="181"/>
      <c r="N102" s="342"/>
      <c r="O102" s="343"/>
      <c r="P102" s="343"/>
      <c r="Q102" s="344"/>
      <c r="R102" s="345"/>
      <c r="S102" s="343"/>
      <c r="T102" s="343"/>
      <c r="U102" s="344"/>
      <c r="V102" s="345"/>
      <c r="W102" s="343"/>
      <c r="X102" s="343"/>
      <c r="Y102" s="346"/>
      <c r="Z102" s="369"/>
      <c r="AA102" s="310"/>
      <c r="AB102" s="370"/>
      <c r="AC102" s="309"/>
      <c r="AD102" s="309"/>
      <c r="AE102" s="309"/>
      <c r="AF102" s="310"/>
      <c r="AG102" s="371"/>
      <c r="AH102" s="372"/>
      <c r="AI102" s="108"/>
      <c r="AJ102" s="108"/>
      <c r="AK102" s="108"/>
      <c r="AL102" s="108"/>
      <c r="AM102" s="108"/>
      <c r="AN102" s="108"/>
      <c r="AO102" s="108"/>
      <c r="AP102" s="108"/>
      <c r="AQ102" s="108"/>
    </row>
    <row r="103" ht="22.5" customHeight="1">
      <c r="B103" s="315" t="str">
        <f>IF(ISBLANK(D103), "Missing ID",
IF(CONCATENATE(E103:AG105)="", "Unused",
IF(AND(ISBLANK(E103), ISBLANK(I103)), "Missing Headline and Content",
IF(ISBLANK(M103), "Missing Is True",
IF(AND(M103&lt;&gt;"Yes", M103&lt;&gt;"No"), "Is True must be Yes or No",
IF(AND($AJ$3, NOT(ISBLANK(N103)), NOT(ISNUMBER(N103))), "Changes to Followers for Likes must be a Number",
IF(AND($AK$3, NOT(ISBLANK(O103)), NOT(ISNUMBER(O103))), "Changes to Followers for Disikes must be a Number",
IF(AND($AL$3, NOT(ISBLANK(P103)), NOT(ISNUMBER(P103))), "Changes to Followers for Shares must be a Number",
IF(AND($AM$3, NOT(ISBLANK(Q103)), NOT(ISNUMBER(Q103))), "Changes to Followers for Flags must be a Number",
IF(AND($AJ$3, NOT(ISBLANK(R103)), NOT(ISNUMBER(R103))), "Changes to Credibility for Likes must be a Number",
IF(AND($AK$3, NOT(ISBLANK(S103)), NOT(ISNUMBER(S103))), "Changes to Credibility for Disikes must be a Number",
IF(AND($AL$3, NOT(ISBLANK(T103)), NOT(ISNUMBER(T103))), "Changes to Credibility for Shares must be a Number",
IF(AND($AM$3, NOT(ISBLANK(U103)), NOT(ISNUMBER(U103))), "Changes to Credibility for Flags must be a Number",
IF(AND($AJ$3, $AP$3, NOT(ISBLANK(V103)), NOT(ISNUMBER(V103))), "Number of Likes must be a Number",
IF(AND($AK$3, $AP$3, NOT(ISBLANK(W103)), NOT(ISNUMBER(W103))), "Number of Disikes must be a Number",
IF(AND($AL$3, $AP$3, NOT(ISBLANK(X103)), NOT(ISNUMBER(X103))), "Number of Shares must be a Number",
IF(AND($AM$3, $AP$3, NOT(ISBLANK(Y103)), NOT(ISNUMBER(Y103))), "Number of Flags must be a Number",
IF(AND($AJ$3, $AP$3, NOT(ISBLANK(V103)), V103&lt;0), "Number of Likes cannot be Negative",
IF(AND($AK$3, $AP$3, NOT(ISBLANK(W103)), W103&lt;0), "Number of Disikes cannot be Negative",
IF(AND($AL$3, $AP$3, NOT(ISBLANK(X103)), X103&lt;0), "Number of Shares cannot be Negative",
IF(AND($AM$3, $AP$3, NOT(ISBLANK(Y103)), Y103&lt;0), "Number of Flags cannot be Negative",
IF(AND(CONCATENATE(Z103:AH103)&lt;&gt;"", Z103=""), "Missing 1st Comment Source Name",
IF(AND(CONCATENATE(Z103:AH103)&lt;&gt;"", AB103=""), "Missing 1st Comment Message",
IF(AND($AN$3, $AP$3, CONCATENATE(Z103:AH103)&lt;&gt;"", AG103=""), "Missing 1st Comment Likes",
IF(AND($AO$3, $AP$3, CONCATENATE(Z103:AH103)&lt;&gt;"", AH103=""), "Missing 1st Comment Dislikes",
IF(AND(CONCATENATE(Z104:AH104)&lt;&gt;"", Z104=""), "Missing 2nd Comment Source Name",
IF(AND(CONCATENATE(Z104:AH104)&lt;&gt;"", AB104=""), "Missing 2nd Comment Message",
IF(AND($AN$3, $AP$3, CONCATENATE(Z104:AH104)&lt;&gt;"", AG104=""), "Missing 2nd Comment Likes",
IF(AND($AO$3, $AP$3, CONCATENATE(Z104:AH104)&lt;&gt;"", AH104=""), "Missing 2nd Comment Dislikes",
IF(AND(CONCATENATE(Z105:AH105)&lt;&gt;"", Z105=""), "Missing 3rd Comment Source Name",
IF(AND(CONCATENATE(Z105:AH105)&lt;&gt;"", AB105=""), "Missing 3rd Comment Message",
IF(AND($AN$3, $AP$3, CONCATENATE(Z105:AH105)&lt;&gt;"", AG105=""), "Missing 3rd Comment Likes",
IF(AND($AO$3, $AP$3, CONCATENATE(Z105:AH105)&lt;&gt;"", AH105=""), "Missing 3rd Comment Dislikes", "Valid"
)))))))))))))))))))))))))))))))))</f>
        <v>Unused</v>
      </c>
      <c r="C103" s="302"/>
      <c r="D103" s="316" t="s">
        <v>1320</v>
      </c>
      <c r="E103" s="317"/>
      <c r="F103" s="302"/>
      <c r="G103" s="302"/>
      <c r="H103" s="305"/>
      <c r="I103" s="317"/>
      <c r="J103" s="302"/>
      <c r="K103" s="302"/>
      <c r="L103" s="305"/>
      <c r="M103" s="319"/>
      <c r="N103" s="450"/>
      <c r="O103" s="451"/>
      <c r="P103" s="451"/>
      <c r="Q103" s="452"/>
      <c r="R103" s="453"/>
      <c r="S103" s="451"/>
      <c r="T103" s="451"/>
      <c r="U103" s="452"/>
      <c r="V103" s="453"/>
      <c r="W103" s="451"/>
      <c r="X103" s="451"/>
      <c r="Y103" s="454"/>
      <c r="Z103" s="325"/>
      <c r="AA103" s="305"/>
      <c r="AB103" s="319"/>
      <c r="AC103" s="302"/>
      <c r="AD103" s="302"/>
      <c r="AE103" s="302"/>
      <c r="AF103" s="305"/>
      <c r="AG103" s="328"/>
      <c r="AH103" s="455"/>
      <c r="AI103" s="108"/>
      <c r="AJ103" s="108"/>
      <c r="AK103" s="108"/>
      <c r="AL103" s="108"/>
      <c r="AM103" s="108"/>
      <c r="AN103" s="108"/>
      <c r="AO103" s="108"/>
      <c r="AP103" s="108"/>
      <c r="AQ103" s="108"/>
    </row>
    <row r="104" ht="22.5" customHeight="1">
      <c r="B104" s="331"/>
      <c r="D104" s="332"/>
      <c r="E104" s="331"/>
      <c r="H104" s="327"/>
      <c r="I104" s="331"/>
      <c r="L104" s="327"/>
      <c r="M104" s="331"/>
      <c r="N104" s="333"/>
      <c r="O104" s="334"/>
      <c r="P104" s="334"/>
      <c r="Q104" s="335"/>
      <c r="R104" s="336"/>
      <c r="S104" s="334"/>
      <c r="T104" s="334"/>
      <c r="U104" s="335"/>
      <c r="V104" s="336"/>
      <c r="W104" s="334"/>
      <c r="X104" s="334"/>
      <c r="Y104" s="337"/>
      <c r="Z104" s="338"/>
      <c r="AA104" s="327"/>
      <c r="AB104" s="326"/>
      <c r="AF104" s="327"/>
      <c r="AG104" s="339"/>
      <c r="AH104" s="456"/>
      <c r="AI104" s="108"/>
      <c r="AJ104" s="108"/>
      <c r="AK104" s="108"/>
      <c r="AL104" s="108"/>
      <c r="AM104" s="108"/>
      <c r="AN104" s="108"/>
      <c r="AO104" s="108"/>
      <c r="AP104" s="108"/>
      <c r="AQ104" s="108"/>
    </row>
    <row r="105" ht="22.5" customHeight="1">
      <c r="B105" s="181"/>
      <c r="C105" s="309"/>
      <c r="D105" s="341"/>
      <c r="E105" s="181"/>
      <c r="F105" s="309"/>
      <c r="G105" s="309"/>
      <c r="H105" s="310"/>
      <c r="I105" s="181"/>
      <c r="J105" s="309"/>
      <c r="K105" s="309"/>
      <c r="L105" s="310"/>
      <c r="M105" s="181"/>
      <c r="N105" s="342"/>
      <c r="O105" s="343"/>
      <c r="P105" s="343"/>
      <c r="Q105" s="344"/>
      <c r="R105" s="345"/>
      <c r="S105" s="343"/>
      <c r="T105" s="343"/>
      <c r="U105" s="344"/>
      <c r="V105" s="345"/>
      <c r="W105" s="343"/>
      <c r="X105" s="343"/>
      <c r="Y105" s="346"/>
      <c r="Z105" s="347"/>
      <c r="AA105" s="310"/>
      <c r="AB105" s="348"/>
      <c r="AC105" s="309"/>
      <c r="AD105" s="309"/>
      <c r="AE105" s="309"/>
      <c r="AF105" s="310"/>
      <c r="AG105" s="349"/>
      <c r="AH105" s="457"/>
      <c r="AI105" s="108"/>
      <c r="AJ105" s="108"/>
      <c r="AK105" s="108"/>
      <c r="AL105" s="108"/>
      <c r="AM105" s="108"/>
      <c r="AN105" s="108"/>
      <c r="AO105" s="108"/>
      <c r="AP105" s="108"/>
      <c r="AQ105" s="108"/>
    </row>
    <row r="106" ht="22.5" customHeight="1">
      <c r="B106" s="315" t="str">
        <f>IF(ISBLANK(D106), "Missing ID",
IF(CONCATENATE(E106:AG108)="", "Unused",
IF(AND(ISBLANK(E106), ISBLANK(I106)), "Missing Headline and Content",
IF(ISBLANK(M106), "Missing Is True",
IF(AND(M106&lt;&gt;"Yes", M106&lt;&gt;"No"), "Is True must be Yes or No",
IF(AND($AJ$3, NOT(ISBLANK(N106)), NOT(ISNUMBER(N106))), "Changes to Followers for Likes must be a Number",
IF(AND($AK$3, NOT(ISBLANK(O106)), NOT(ISNUMBER(O106))), "Changes to Followers for Disikes must be a Number",
IF(AND($AL$3, NOT(ISBLANK(P106)), NOT(ISNUMBER(P106))), "Changes to Followers for Shares must be a Number",
IF(AND($AM$3, NOT(ISBLANK(Q106)), NOT(ISNUMBER(Q106))), "Changes to Followers for Flags must be a Number",
IF(AND($AJ$3, NOT(ISBLANK(R106)), NOT(ISNUMBER(R106))), "Changes to Credibility for Likes must be a Number",
IF(AND($AK$3, NOT(ISBLANK(S106)), NOT(ISNUMBER(S106))), "Changes to Credibility for Disikes must be a Number",
IF(AND($AL$3, NOT(ISBLANK(T106)), NOT(ISNUMBER(T106))), "Changes to Credibility for Shares must be a Number",
IF(AND($AM$3, NOT(ISBLANK(U106)), NOT(ISNUMBER(U106))), "Changes to Credibility for Flags must be a Number",
IF(AND($AJ$3, $AP$3, NOT(ISBLANK(V106)), NOT(ISNUMBER(V106))), "Number of Likes must be a Number",
IF(AND($AK$3, $AP$3, NOT(ISBLANK(W106)), NOT(ISNUMBER(W106))), "Number of Disikes must be a Number",
IF(AND($AL$3, $AP$3, NOT(ISBLANK(X106)), NOT(ISNUMBER(X106))), "Number of Shares must be a Number",
IF(AND($AM$3, $AP$3, NOT(ISBLANK(Y106)), NOT(ISNUMBER(Y106))), "Number of Flags must be a Number",
IF(AND($AJ$3, $AP$3, NOT(ISBLANK(V106)), V106&lt;0), "Number of Likes cannot be Negative",
IF(AND($AK$3, $AP$3, NOT(ISBLANK(W106)), W106&lt;0), "Number of Disikes cannot be Negative",
IF(AND($AL$3, $AP$3, NOT(ISBLANK(X106)), X106&lt;0), "Number of Shares cannot be Negative",
IF(AND($AM$3, $AP$3, NOT(ISBLANK(Y106)), Y106&lt;0), "Number of Flags cannot be Negative",
IF(AND(CONCATENATE(Z106:AH106)&lt;&gt;"", Z106=""), "Missing 1st Comment Source Name",
IF(AND(CONCATENATE(Z106:AH106)&lt;&gt;"", AB106=""), "Missing 1st Comment Message",
IF(AND($AN$3, $AP$3, CONCATENATE(Z106:AH106)&lt;&gt;"", AG106=""), "Missing 1st Comment Likes",
IF(AND($AO$3, $AP$3, CONCATENATE(Z106:AH106)&lt;&gt;"", AH106=""), "Missing 1st Comment Dislikes",
IF(AND(CONCATENATE(Z107:AH107)&lt;&gt;"", Z107=""), "Missing 2nd Comment Source Name",
IF(AND(CONCATENATE(Z107:AH107)&lt;&gt;"", AB107=""), "Missing 2nd Comment Message",
IF(AND($AN$3, $AP$3, CONCATENATE(Z107:AH107)&lt;&gt;"", AG107=""), "Missing 2nd Comment Likes",
IF(AND($AO$3, $AP$3, CONCATENATE(Z107:AH107)&lt;&gt;"", AH107=""), "Missing 2nd Comment Dislikes",
IF(AND(CONCATENATE(Z108:AH108)&lt;&gt;"", Z108=""), "Missing 3rd Comment Source Name",
IF(AND(CONCATENATE(Z108:AH108)&lt;&gt;"", AB108=""), "Missing 3rd Comment Message",
IF(AND($AN$3, $AP$3, CONCATENATE(Z108:AH108)&lt;&gt;"", AG108=""), "Missing 3rd Comment Likes",
IF(AND($AO$3, $AP$3, CONCATENATE(Z108:AH108)&lt;&gt;"", AH108=""), "Missing 3rd Comment Dislikes", "Valid"
)))))))))))))))))))))))))))))))))</f>
        <v>Unused</v>
      </c>
      <c r="C106" s="302"/>
      <c r="D106" s="351" t="s">
        <v>1321</v>
      </c>
      <c r="E106" s="352"/>
      <c r="F106" s="302"/>
      <c r="G106" s="302"/>
      <c r="H106" s="305"/>
      <c r="I106" s="352"/>
      <c r="J106" s="302"/>
      <c r="K106" s="302"/>
      <c r="L106" s="305"/>
      <c r="M106" s="354"/>
      <c r="N106" s="355"/>
      <c r="O106" s="356"/>
      <c r="P106" s="356"/>
      <c r="Q106" s="357"/>
      <c r="R106" s="358"/>
      <c r="S106" s="356"/>
      <c r="T106" s="356"/>
      <c r="U106" s="357"/>
      <c r="V106" s="358"/>
      <c r="W106" s="356"/>
      <c r="X106" s="356"/>
      <c r="Y106" s="359"/>
      <c r="Z106" s="360"/>
      <c r="AA106" s="305"/>
      <c r="AB106" s="354"/>
      <c r="AC106" s="302"/>
      <c r="AD106" s="302"/>
      <c r="AE106" s="302"/>
      <c r="AF106" s="305"/>
      <c r="AG106" s="361"/>
      <c r="AH106" s="458"/>
      <c r="AI106" s="108"/>
      <c r="AJ106" s="108"/>
      <c r="AK106" s="108"/>
      <c r="AL106" s="108"/>
      <c r="AM106" s="108"/>
      <c r="AN106" s="108"/>
      <c r="AO106" s="108"/>
      <c r="AP106" s="108"/>
      <c r="AQ106" s="108"/>
    </row>
    <row r="107" ht="22.5" customHeight="1">
      <c r="B107" s="331"/>
      <c r="D107" s="363"/>
      <c r="E107" s="331"/>
      <c r="H107" s="327"/>
      <c r="I107" s="331"/>
      <c r="L107" s="327"/>
      <c r="M107" s="331"/>
      <c r="N107" s="333"/>
      <c r="O107" s="334"/>
      <c r="P107" s="334"/>
      <c r="Q107" s="335"/>
      <c r="R107" s="336"/>
      <c r="S107" s="334"/>
      <c r="T107" s="334"/>
      <c r="U107" s="335"/>
      <c r="V107" s="336"/>
      <c r="W107" s="334"/>
      <c r="X107" s="334"/>
      <c r="Y107" s="337"/>
      <c r="Z107" s="364"/>
      <c r="AA107" s="327"/>
      <c r="AB107" s="365"/>
      <c r="AF107" s="327"/>
      <c r="AG107" s="366"/>
      <c r="AH107" s="367"/>
      <c r="AI107" s="108"/>
      <c r="AJ107" s="108"/>
      <c r="AK107" s="108"/>
      <c r="AL107" s="108"/>
      <c r="AM107" s="108"/>
      <c r="AN107" s="108"/>
      <c r="AO107" s="108"/>
      <c r="AP107" s="108"/>
      <c r="AQ107" s="108"/>
    </row>
    <row r="108" ht="22.5" customHeight="1">
      <c r="B108" s="181"/>
      <c r="C108" s="309"/>
      <c r="D108" s="368"/>
      <c r="E108" s="181"/>
      <c r="F108" s="309"/>
      <c r="G108" s="309"/>
      <c r="H108" s="310"/>
      <c r="I108" s="181"/>
      <c r="J108" s="309"/>
      <c r="K108" s="309"/>
      <c r="L108" s="310"/>
      <c r="M108" s="181"/>
      <c r="N108" s="342"/>
      <c r="O108" s="343"/>
      <c r="P108" s="343"/>
      <c r="Q108" s="344"/>
      <c r="R108" s="345"/>
      <c r="S108" s="343"/>
      <c r="T108" s="343"/>
      <c r="U108" s="344"/>
      <c r="V108" s="345"/>
      <c r="W108" s="343"/>
      <c r="X108" s="343"/>
      <c r="Y108" s="346"/>
      <c r="Z108" s="369"/>
      <c r="AA108" s="310"/>
      <c r="AB108" s="370"/>
      <c r="AC108" s="309"/>
      <c r="AD108" s="309"/>
      <c r="AE108" s="309"/>
      <c r="AF108" s="310"/>
      <c r="AG108" s="371"/>
      <c r="AH108" s="372"/>
      <c r="AI108" s="108"/>
      <c r="AJ108" s="108"/>
      <c r="AK108" s="108"/>
      <c r="AL108" s="108"/>
      <c r="AM108" s="108"/>
      <c r="AN108" s="108"/>
      <c r="AO108" s="108"/>
      <c r="AP108" s="108"/>
      <c r="AQ108" s="108"/>
    </row>
    <row r="109" ht="22.5" customHeight="1">
      <c r="B109" s="315" t="str">
        <f>IF(ISBLANK(D109), "Missing ID",
IF(CONCATENATE(E109:AG111)="", "Unused",
IF(AND(ISBLANK(E109), ISBLANK(I109)), "Missing Headline and Content",
IF(ISBLANK(M109), "Missing Is True",
IF(AND(M109&lt;&gt;"Yes", M109&lt;&gt;"No"), "Is True must be Yes or No",
IF(AND($AJ$3, NOT(ISBLANK(N109)), NOT(ISNUMBER(N109))), "Changes to Followers for Likes must be a Number",
IF(AND($AK$3, NOT(ISBLANK(O109)), NOT(ISNUMBER(O109))), "Changes to Followers for Disikes must be a Number",
IF(AND($AL$3, NOT(ISBLANK(P109)), NOT(ISNUMBER(P109))), "Changes to Followers for Shares must be a Number",
IF(AND($AM$3, NOT(ISBLANK(Q109)), NOT(ISNUMBER(Q109))), "Changes to Followers for Flags must be a Number",
IF(AND($AJ$3, NOT(ISBLANK(R109)), NOT(ISNUMBER(R109))), "Changes to Credibility for Likes must be a Number",
IF(AND($AK$3, NOT(ISBLANK(S109)), NOT(ISNUMBER(S109))), "Changes to Credibility for Disikes must be a Number",
IF(AND($AL$3, NOT(ISBLANK(T109)), NOT(ISNUMBER(T109))), "Changes to Credibility for Shares must be a Number",
IF(AND($AM$3, NOT(ISBLANK(U109)), NOT(ISNUMBER(U109))), "Changes to Credibility for Flags must be a Number",
IF(AND($AJ$3, $AP$3, NOT(ISBLANK(V109)), NOT(ISNUMBER(V109))), "Number of Likes must be a Number",
IF(AND($AK$3, $AP$3, NOT(ISBLANK(W109)), NOT(ISNUMBER(W109))), "Number of Disikes must be a Number",
IF(AND($AL$3, $AP$3, NOT(ISBLANK(X109)), NOT(ISNUMBER(X109))), "Number of Shares must be a Number",
IF(AND($AM$3, $AP$3, NOT(ISBLANK(Y109)), NOT(ISNUMBER(Y109))), "Number of Flags must be a Number",
IF(AND($AJ$3, $AP$3, NOT(ISBLANK(V109)), V109&lt;0), "Number of Likes cannot be Negative",
IF(AND($AK$3, $AP$3, NOT(ISBLANK(W109)), W109&lt;0), "Number of Disikes cannot be Negative",
IF(AND($AL$3, $AP$3, NOT(ISBLANK(X109)), X109&lt;0), "Number of Shares cannot be Negative",
IF(AND($AM$3, $AP$3, NOT(ISBLANK(Y109)), Y109&lt;0), "Number of Flags cannot be Negative",
IF(AND(CONCATENATE(Z109:AH109)&lt;&gt;"", Z109=""), "Missing 1st Comment Source Name",
IF(AND(CONCATENATE(Z109:AH109)&lt;&gt;"", AB109=""), "Missing 1st Comment Message",
IF(AND($AN$3, $AP$3, CONCATENATE(Z109:AH109)&lt;&gt;"", AG109=""), "Missing 1st Comment Likes",
IF(AND($AO$3, $AP$3, CONCATENATE(Z109:AH109)&lt;&gt;"", AH109=""), "Missing 1st Comment Dislikes",
IF(AND(CONCATENATE(Z110:AH110)&lt;&gt;"", Z110=""), "Missing 2nd Comment Source Name",
IF(AND(CONCATENATE(Z110:AH110)&lt;&gt;"", AB110=""), "Missing 2nd Comment Message",
IF(AND($AN$3, $AP$3, CONCATENATE(Z110:AH110)&lt;&gt;"", AG110=""), "Missing 2nd Comment Likes",
IF(AND($AO$3, $AP$3, CONCATENATE(Z110:AH110)&lt;&gt;"", AH110=""), "Missing 2nd Comment Dislikes",
IF(AND(CONCATENATE(Z111:AH111)&lt;&gt;"", Z111=""), "Missing 3rd Comment Source Name",
IF(AND(CONCATENATE(Z111:AH111)&lt;&gt;"", AB111=""), "Missing 3rd Comment Message",
IF(AND($AN$3, $AP$3, CONCATENATE(Z111:AH111)&lt;&gt;"", AG111=""), "Missing 3rd Comment Likes",
IF(AND($AO$3, $AP$3, CONCATENATE(Z111:AH111)&lt;&gt;"", AH111=""), "Missing 3rd Comment Dislikes", "Valid"
)))))))))))))))))))))))))))))))))</f>
        <v>Unused</v>
      </c>
      <c r="C109" s="302"/>
      <c r="D109" s="316" t="s">
        <v>1322</v>
      </c>
      <c r="E109" s="317"/>
      <c r="F109" s="302"/>
      <c r="G109" s="302"/>
      <c r="H109" s="305"/>
      <c r="I109" s="317"/>
      <c r="J109" s="302"/>
      <c r="K109" s="302"/>
      <c r="L109" s="305"/>
      <c r="M109" s="319"/>
      <c r="N109" s="450"/>
      <c r="O109" s="451"/>
      <c r="P109" s="451"/>
      <c r="Q109" s="452"/>
      <c r="R109" s="453"/>
      <c r="S109" s="451"/>
      <c r="T109" s="451"/>
      <c r="U109" s="452"/>
      <c r="V109" s="453"/>
      <c r="W109" s="451"/>
      <c r="X109" s="451"/>
      <c r="Y109" s="454"/>
      <c r="Z109" s="325"/>
      <c r="AA109" s="305"/>
      <c r="AB109" s="319"/>
      <c r="AC109" s="302"/>
      <c r="AD109" s="302"/>
      <c r="AE109" s="302"/>
      <c r="AF109" s="305"/>
      <c r="AG109" s="328"/>
      <c r="AH109" s="455"/>
      <c r="AI109" s="108"/>
      <c r="AJ109" s="108"/>
      <c r="AK109" s="108"/>
      <c r="AL109" s="108"/>
      <c r="AM109" s="108"/>
      <c r="AN109" s="108"/>
      <c r="AO109" s="108"/>
      <c r="AP109" s="108"/>
      <c r="AQ109" s="108"/>
    </row>
    <row r="110" ht="22.5" customHeight="1">
      <c r="B110" s="331"/>
      <c r="D110" s="332"/>
      <c r="E110" s="331"/>
      <c r="H110" s="327"/>
      <c r="I110" s="331"/>
      <c r="L110" s="327"/>
      <c r="M110" s="331"/>
      <c r="N110" s="333"/>
      <c r="O110" s="334"/>
      <c r="P110" s="334"/>
      <c r="Q110" s="335"/>
      <c r="R110" s="336"/>
      <c r="S110" s="334"/>
      <c r="T110" s="334"/>
      <c r="U110" s="335"/>
      <c r="V110" s="336"/>
      <c r="W110" s="334"/>
      <c r="X110" s="334"/>
      <c r="Y110" s="337"/>
      <c r="Z110" s="338"/>
      <c r="AA110" s="327"/>
      <c r="AB110" s="326"/>
      <c r="AF110" s="327"/>
      <c r="AG110" s="339"/>
      <c r="AH110" s="456"/>
      <c r="AI110" s="108"/>
      <c r="AJ110" s="108"/>
      <c r="AK110" s="108"/>
      <c r="AL110" s="108"/>
      <c r="AM110" s="108"/>
      <c r="AN110" s="108"/>
      <c r="AO110" s="108"/>
      <c r="AP110" s="108"/>
      <c r="AQ110" s="108"/>
    </row>
    <row r="111" ht="22.5" customHeight="1">
      <c r="B111" s="181"/>
      <c r="C111" s="309"/>
      <c r="D111" s="341"/>
      <c r="E111" s="181"/>
      <c r="F111" s="309"/>
      <c r="G111" s="309"/>
      <c r="H111" s="310"/>
      <c r="I111" s="181"/>
      <c r="J111" s="309"/>
      <c r="K111" s="309"/>
      <c r="L111" s="310"/>
      <c r="M111" s="181"/>
      <c r="N111" s="342"/>
      <c r="O111" s="343"/>
      <c r="P111" s="343"/>
      <c r="Q111" s="344"/>
      <c r="R111" s="345"/>
      <c r="S111" s="343"/>
      <c r="T111" s="343"/>
      <c r="U111" s="344"/>
      <c r="V111" s="345"/>
      <c r="W111" s="343"/>
      <c r="X111" s="343"/>
      <c r="Y111" s="346"/>
      <c r="Z111" s="347"/>
      <c r="AA111" s="310"/>
      <c r="AB111" s="348"/>
      <c r="AC111" s="309"/>
      <c r="AD111" s="309"/>
      <c r="AE111" s="309"/>
      <c r="AF111" s="310"/>
      <c r="AG111" s="349"/>
      <c r="AH111" s="457"/>
      <c r="AI111" s="108"/>
      <c r="AJ111" s="108"/>
      <c r="AK111" s="108"/>
      <c r="AL111" s="108"/>
      <c r="AM111" s="108"/>
      <c r="AN111" s="108"/>
      <c r="AO111" s="108"/>
      <c r="AP111" s="108"/>
      <c r="AQ111" s="108"/>
    </row>
    <row r="112" ht="22.5" customHeight="1">
      <c r="B112" s="315" t="str">
        <f>IF(ISBLANK(D112), "Missing ID",
IF(CONCATENATE(E112:AG114)="", "Unused",
IF(AND(ISBLANK(E112), ISBLANK(I112)), "Missing Headline and Content",
IF(ISBLANK(M112), "Missing Is True",
IF(AND(M112&lt;&gt;"Yes", M112&lt;&gt;"No"), "Is True must be Yes or No",
IF(AND($AJ$3, NOT(ISBLANK(N112)), NOT(ISNUMBER(N112))), "Changes to Followers for Likes must be a Number",
IF(AND($AK$3, NOT(ISBLANK(O112)), NOT(ISNUMBER(O112))), "Changes to Followers for Disikes must be a Number",
IF(AND($AL$3, NOT(ISBLANK(P112)), NOT(ISNUMBER(P112))), "Changes to Followers for Shares must be a Number",
IF(AND($AM$3, NOT(ISBLANK(Q112)), NOT(ISNUMBER(Q112))), "Changes to Followers for Flags must be a Number",
IF(AND($AJ$3, NOT(ISBLANK(R112)), NOT(ISNUMBER(R112))), "Changes to Credibility for Likes must be a Number",
IF(AND($AK$3, NOT(ISBLANK(S112)), NOT(ISNUMBER(S112))), "Changes to Credibility for Disikes must be a Number",
IF(AND($AL$3, NOT(ISBLANK(T112)), NOT(ISNUMBER(T112))), "Changes to Credibility for Shares must be a Number",
IF(AND($AM$3, NOT(ISBLANK(U112)), NOT(ISNUMBER(U112))), "Changes to Credibility for Flags must be a Number",
IF(AND($AJ$3, $AP$3, NOT(ISBLANK(V112)), NOT(ISNUMBER(V112))), "Number of Likes must be a Number",
IF(AND($AK$3, $AP$3, NOT(ISBLANK(W112)), NOT(ISNUMBER(W112))), "Number of Disikes must be a Number",
IF(AND($AL$3, $AP$3, NOT(ISBLANK(X112)), NOT(ISNUMBER(X112))), "Number of Shares must be a Number",
IF(AND($AM$3, $AP$3, NOT(ISBLANK(Y112)), NOT(ISNUMBER(Y112))), "Number of Flags must be a Number",
IF(AND($AJ$3, $AP$3, NOT(ISBLANK(V112)), V112&lt;0), "Number of Likes cannot be Negative",
IF(AND($AK$3, $AP$3, NOT(ISBLANK(W112)), W112&lt;0), "Number of Disikes cannot be Negative",
IF(AND($AL$3, $AP$3, NOT(ISBLANK(X112)), X112&lt;0), "Number of Shares cannot be Negative",
IF(AND($AM$3, $AP$3, NOT(ISBLANK(Y112)), Y112&lt;0), "Number of Flags cannot be Negative",
IF(AND(CONCATENATE(Z112:AH112)&lt;&gt;"", Z112=""), "Missing 1st Comment Source Name",
IF(AND(CONCATENATE(Z112:AH112)&lt;&gt;"", AB112=""), "Missing 1st Comment Message",
IF(AND($AN$3, $AP$3, CONCATENATE(Z112:AH112)&lt;&gt;"", AG112=""), "Missing 1st Comment Likes",
IF(AND($AO$3, $AP$3, CONCATENATE(Z112:AH112)&lt;&gt;"", AH112=""), "Missing 1st Comment Dislikes",
IF(AND(CONCATENATE(Z113:AH113)&lt;&gt;"", Z113=""), "Missing 2nd Comment Source Name",
IF(AND(CONCATENATE(Z113:AH113)&lt;&gt;"", AB113=""), "Missing 2nd Comment Message",
IF(AND($AN$3, $AP$3, CONCATENATE(Z113:AH113)&lt;&gt;"", AG113=""), "Missing 2nd Comment Likes",
IF(AND($AO$3, $AP$3, CONCATENATE(Z113:AH113)&lt;&gt;"", AH113=""), "Missing 2nd Comment Dislikes",
IF(AND(CONCATENATE(Z114:AH114)&lt;&gt;"", Z114=""), "Missing 3rd Comment Source Name",
IF(AND(CONCATENATE(Z114:AH114)&lt;&gt;"", AB114=""), "Missing 3rd Comment Message",
IF(AND($AN$3, $AP$3, CONCATENATE(Z114:AH114)&lt;&gt;"", AG114=""), "Missing 3rd Comment Likes",
IF(AND($AO$3, $AP$3, CONCATENATE(Z114:AH114)&lt;&gt;"", AH114=""), "Missing 3rd Comment Dislikes", "Valid"
)))))))))))))))))))))))))))))))))</f>
        <v>Unused</v>
      </c>
      <c r="C112" s="302"/>
      <c r="D112" s="351" t="s">
        <v>1323</v>
      </c>
      <c r="E112" s="352"/>
      <c r="F112" s="302"/>
      <c r="G112" s="302"/>
      <c r="H112" s="305"/>
      <c r="I112" s="352"/>
      <c r="J112" s="302"/>
      <c r="K112" s="302"/>
      <c r="L112" s="305"/>
      <c r="M112" s="354"/>
      <c r="N112" s="355"/>
      <c r="O112" s="356"/>
      <c r="P112" s="356"/>
      <c r="Q112" s="357"/>
      <c r="R112" s="358"/>
      <c r="S112" s="356"/>
      <c r="T112" s="356"/>
      <c r="U112" s="357"/>
      <c r="V112" s="358"/>
      <c r="W112" s="356"/>
      <c r="X112" s="356"/>
      <c r="Y112" s="359"/>
      <c r="Z112" s="360"/>
      <c r="AA112" s="305"/>
      <c r="AB112" s="354"/>
      <c r="AC112" s="302"/>
      <c r="AD112" s="302"/>
      <c r="AE112" s="302"/>
      <c r="AF112" s="305"/>
      <c r="AG112" s="361"/>
      <c r="AH112" s="458"/>
      <c r="AI112" s="108"/>
      <c r="AJ112" s="108"/>
      <c r="AK112" s="108"/>
      <c r="AL112" s="108"/>
      <c r="AM112" s="108"/>
      <c r="AN112" s="108"/>
      <c r="AO112" s="108"/>
      <c r="AP112" s="108"/>
      <c r="AQ112" s="108"/>
    </row>
    <row r="113" ht="22.5" customHeight="1">
      <c r="B113" s="331"/>
      <c r="D113" s="363"/>
      <c r="E113" s="331"/>
      <c r="H113" s="327"/>
      <c r="I113" s="331"/>
      <c r="L113" s="327"/>
      <c r="M113" s="331"/>
      <c r="N113" s="333"/>
      <c r="O113" s="334"/>
      <c r="P113" s="334"/>
      <c r="Q113" s="335"/>
      <c r="R113" s="336"/>
      <c r="S113" s="334"/>
      <c r="T113" s="334"/>
      <c r="U113" s="335"/>
      <c r="V113" s="336"/>
      <c r="W113" s="334"/>
      <c r="X113" s="334"/>
      <c r="Y113" s="337"/>
      <c r="Z113" s="364"/>
      <c r="AA113" s="327"/>
      <c r="AB113" s="365"/>
      <c r="AF113" s="327"/>
      <c r="AG113" s="366"/>
      <c r="AH113" s="367"/>
      <c r="AI113" s="108"/>
      <c r="AJ113" s="108"/>
      <c r="AK113" s="108"/>
      <c r="AL113" s="108"/>
      <c r="AM113" s="108"/>
      <c r="AN113" s="108"/>
      <c r="AO113" s="108"/>
      <c r="AP113" s="108"/>
      <c r="AQ113" s="108"/>
    </row>
    <row r="114" ht="22.5" customHeight="1">
      <c r="B114" s="181"/>
      <c r="C114" s="309"/>
      <c r="D114" s="368"/>
      <c r="E114" s="181"/>
      <c r="F114" s="309"/>
      <c r="G114" s="309"/>
      <c r="H114" s="310"/>
      <c r="I114" s="181"/>
      <c r="J114" s="309"/>
      <c r="K114" s="309"/>
      <c r="L114" s="310"/>
      <c r="M114" s="181"/>
      <c r="N114" s="342"/>
      <c r="O114" s="343"/>
      <c r="P114" s="343"/>
      <c r="Q114" s="344"/>
      <c r="R114" s="345"/>
      <c r="S114" s="343"/>
      <c r="T114" s="343"/>
      <c r="U114" s="344"/>
      <c r="V114" s="345"/>
      <c r="W114" s="343"/>
      <c r="X114" s="343"/>
      <c r="Y114" s="346"/>
      <c r="Z114" s="369"/>
      <c r="AA114" s="310"/>
      <c r="AB114" s="370"/>
      <c r="AC114" s="309"/>
      <c r="AD114" s="309"/>
      <c r="AE114" s="309"/>
      <c r="AF114" s="310"/>
      <c r="AG114" s="371"/>
      <c r="AH114" s="372"/>
      <c r="AI114" s="108"/>
      <c r="AJ114" s="108"/>
      <c r="AK114" s="108"/>
      <c r="AL114" s="108"/>
      <c r="AM114" s="108"/>
      <c r="AN114" s="108"/>
      <c r="AO114" s="108"/>
      <c r="AP114" s="108"/>
      <c r="AQ114" s="108"/>
    </row>
    <row r="115" ht="22.5" customHeight="1">
      <c r="B115" s="315" t="str">
        <f>IF(ISBLANK(D115), "Missing ID",
IF(CONCATENATE(E115:AG117)="", "Unused",
IF(AND(ISBLANK(E115), ISBLANK(I115)), "Missing Headline and Content",
IF(ISBLANK(M115), "Missing Is True",
IF(AND(M115&lt;&gt;"Yes", M115&lt;&gt;"No"), "Is True must be Yes or No",
IF(AND($AJ$3, NOT(ISBLANK(N115)), NOT(ISNUMBER(N115))), "Changes to Followers for Likes must be a Number",
IF(AND($AK$3, NOT(ISBLANK(O115)), NOT(ISNUMBER(O115))), "Changes to Followers for Disikes must be a Number",
IF(AND($AL$3, NOT(ISBLANK(P115)), NOT(ISNUMBER(P115))), "Changes to Followers for Shares must be a Number",
IF(AND($AM$3, NOT(ISBLANK(Q115)), NOT(ISNUMBER(Q115))), "Changes to Followers for Flags must be a Number",
IF(AND($AJ$3, NOT(ISBLANK(R115)), NOT(ISNUMBER(R115))), "Changes to Credibility for Likes must be a Number",
IF(AND($AK$3, NOT(ISBLANK(S115)), NOT(ISNUMBER(S115))), "Changes to Credibility for Disikes must be a Number",
IF(AND($AL$3, NOT(ISBLANK(T115)), NOT(ISNUMBER(T115))), "Changes to Credibility for Shares must be a Number",
IF(AND($AM$3, NOT(ISBLANK(U115)), NOT(ISNUMBER(U115))), "Changes to Credibility for Flags must be a Number",
IF(AND($AJ$3, $AP$3, NOT(ISBLANK(V115)), NOT(ISNUMBER(V115))), "Number of Likes must be a Number",
IF(AND($AK$3, $AP$3, NOT(ISBLANK(W115)), NOT(ISNUMBER(W115))), "Number of Disikes must be a Number",
IF(AND($AL$3, $AP$3, NOT(ISBLANK(X115)), NOT(ISNUMBER(X115))), "Number of Shares must be a Number",
IF(AND($AM$3, $AP$3, NOT(ISBLANK(Y115)), NOT(ISNUMBER(Y115))), "Number of Flags must be a Number",
IF(AND($AJ$3, $AP$3, NOT(ISBLANK(V115)), V115&lt;0), "Number of Likes cannot be Negative",
IF(AND($AK$3, $AP$3, NOT(ISBLANK(W115)), W115&lt;0), "Number of Disikes cannot be Negative",
IF(AND($AL$3, $AP$3, NOT(ISBLANK(X115)), X115&lt;0), "Number of Shares cannot be Negative",
IF(AND($AM$3, $AP$3, NOT(ISBLANK(Y115)), Y115&lt;0), "Number of Flags cannot be Negative",
IF(AND(CONCATENATE(Z115:AH115)&lt;&gt;"", Z115=""), "Missing 1st Comment Source Name",
IF(AND(CONCATENATE(Z115:AH115)&lt;&gt;"", AB115=""), "Missing 1st Comment Message",
IF(AND($AN$3, $AP$3, CONCATENATE(Z115:AH115)&lt;&gt;"", AG115=""), "Missing 1st Comment Likes",
IF(AND($AO$3, $AP$3, CONCATENATE(Z115:AH115)&lt;&gt;"", AH115=""), "Missing 1st Comment Dislikes",
IF(AND(CONCATENATE(Z116:AH116)&lt;&gt;"", Z116=""), "Missing 2nd Comment Source Name",
IF(AND(CONCATENATE(Z116:AH116)&lt;&gt;"", AB116=""), "Missing 2nd Comment Message",
IF(AND($AN$3, $AP$3, CONCATENATE(Z116:AH116)&lt;&gt;"", AG116=""), "Missing 2nd Comment Likes",
IF(AND($AO$3, $AP$3, CONCATENATE(Z116:AH116)&lt;&gt;"", AH116=""), "Missing 2nd Comment Dislikes",
IF(AND(CONCATENATE(Z117:AH117)&lt;&gt;"", Z117=""), "Missing 3rd Comment Source Name",
IF(AND(CONCATENATE(Z117:AH117)&lt;&gt;"", AB117=""), "Missing 3rd Comment Message",
IF(AND($AN$3, $AP$3, CONCATENATE(Z117:AH117)&lt;&gt;"", AG117=""), "Missing 3rd Comment Likes",
IF(AND($AO$3, $AP$3, CONCATENATE(Z117:AH117)&lt;&gt;"", AH117=""), "Missing 3rd Comment Dislikes", "Valid"
)))))))))))))))))))))))))))))))))</f>
        <v>Unused</v>
      </c>
      <c r="C115" s="302"/>
      <c r="D115" s="316" t="s">
        <v>1324</v>
      </c>
      <c r="E115" s="317"/>
      <c r="F115" s="302"/>
      <c r="G115" s="302"/>
      <c r="H115" s="305"/>
      <c r="I115" s="317"/>
      <c r="J115" s="302"/>
      <c r="K115" s="302"/>
      <c r="L115" s="305"/>
      <c r="M115" s="319"/>
      <c r="N115" s="450"/>
      <c r="O115" s="451"/>
      <c r="P115" s="451"/>
      <c r="Q115" s="452"/>
      <c r="R115" s="453"/>
      <c r="S115" s="451"/>
      <c r="T115" s="451"/>
      <c r="U115" s="452"/>
      <c r="V115" s="453"/>
      <c r="W115" s="451"/>
      <c r="X115" s="451"/>
      <c r="Y115" s="454"/>
      <c r="Z115" s="325"/>
      <c r="AA115" s="305"/>
      <c r="AB115" s="319"/>
      <c r="AC115" s="302"/>
      <c r="AD115" s="302"/>
      <c r="AE115" s="302"/>
      <c r="AF115" s="305"/>
      <c r="AG115" s="328"/>
      <c r="AH115" s="455"/>
      <c r="AI115" s="108"/>
      <c r="AJ115" s="108"/>
      <c r="AK115" s="108"/>
      <c r="AL115" s="108"/>
      <c r="AM115" s="108"/>
      <c r="AN115" s="108"/>
      <c r="AO115" s="108"/>
      <c r="AP115" s="108"/>
      <c r="AQ115" s="108"/>
    </row>
    <row r="116" ht="22.5" customHeight="1">
      <c r="B116" s="331"/>
      <c r="D116" s="332"/>
      <c r="E116" s="331"/>
      <c r="H116" s="327"/>
      <c r="I116" s="331"/>
      <c r="L116" s="327"/>
      <c r="M116" s="331"/>
      <c r="N116" s="333"/>
      <c r="O116" s="334"/>
      <c r="P116" s="334"/>
      <c r="Q116" s="335"/>
      <c r="R116" s="336"/>
      <c r="S116" s="334"/>
      <c r="T116" s="334"/>
      <c r="U116" s="335"/>
      <c r="V116" s="336"/>
      <c r="W116" s="334"/>
      <c r="X116" s="334"/>
      <c r="Y116" s="337"/>
      <c r="Z116" s="338"/>
      <c r="AA116" s="327"/>
      <c r="AB116" s="326"/>
      <c r="AF116" s="327"/>
      <c r="AG116" s="339"/>
      <c r="AH116" s="456"/>
      <c r="AI116" s="108"/>
      <c r="AJ116" s="108"/>
      <c r="AK116" s="108"/>
      <c r="AL116" s="108"/>
      <c r="AM116" s="108"/>
      <c r="AN116" s="108"/>
      <c r="AO116" s="108"/>
      <c r="AP116" s="108"/>
      <c r="AQ116" s="108"/>
    </row>
    <row r="117" ht="22.5" customHeight="1">
      <c r="B117" s="181"/>
      <c r="C117" s="309"/>
      <c r="D117" s="341"/>
      <c r="E117" s="181"/>
      <c r="F117" s="309"/>
      <c r="G117" s="309"/>
      <c r="H117" s="310"/>
      <c r="I117" s="181"/>
      <c r="J117" s="309"/>
      <c r="K117" s="309"/>
      <c r="L117" s="310"/>
      <c r="M117" s="181"/>
      <c r="N117" s="342"/>
      <c r="O117" s="343"/>
      <c r="P117" s="343"/>
      <c r="Q117" s="344"/>
      <c r="R117" s="345"/>
      <c r="S117" s="343"/>
      <c r="T117" s="343"/>
      <c r="U117" s="344"/>
      <c r="V117" s="345"/>
      <c r="W117" s="343"/>
      <c r="X117" s="343"/>
      <c r="Y117" s="346"/>
      <c r="Z117" s="347"/>
      <c r="AA117" s="310"/>
      <c r="AB117" s="348"/>
      <c r="AC117" s="309"/>
      <c r="AD117" s="309"/>
      <c r="AE117" s="309"/>
      <c r="AF117" s="310"/>
      <c r="AG117" s="349"/>
      <c r="AH117" s="457"/>
      <c r="AI117" s="108"/>
      <c r="AJ117" s="108"/>
      <c r="AK117" s="108"/>
      <c r="AL117" s="108"/>
      <c r="AM117" s="108"/>
      <c r="AN117" s="108"/>
      <c r="AO117" s="108"/>
      <c r="AP117" s="108"/>
      <c r="AQ117" s="108"/>
    </row>
    <row r="118" ht="22.5" customHeight="1">
      <c r="B118" s="315" t="str">
        <f>IF(ISBLANK(D118), "Missing ID",
IF(CONCATENATE(E118:AG120)="", "Unused",
IF(AND(ISBLANK(E118), ISBLANK(I118)), "Missing Headline and Content",
IF(ISBLANK(M118), "Missing Is True",
IF(AND(M118&lt;&gt;"Yes", M118&lt;&gt;"No"), "Is True must be Yes or No",
IF(AND($AJ$3, NOT(ISBLANK(N118)), NOT(ISNUMBER(N118))), "Changes to Followers for Likes must be a Number",
IF(AND($AK$3, NOT(ISBLANK(O118)), NOT(ISNUMBER(O118))), "Changes to Followers for Disikes must be a Number",
IF(AND($AL$3, NOT(ISBLANK(P118)), NOT(ISNUMBER(P118))), "Changes to Followers for Shares must be a Number",
IF(AND($AM$3, NOT(ISBLANK(Q118)), NOT(ISNUMBER(Q118))), "Changes to Followers for Flags must be a Number",
IF(AND($AJ$3, NOT(ISBLANK(R118)), NOT(ISNUMBER(R118))), "Changes to Credibility for Likes must be a Number",
IF(AND($AK$3, NOT(ISBLANK(S118)), NOT(ISNUMBER(S118))), "Changes to Credibility for Disikes must be a Number",
IF(AND($AL$3, NOT(ISBLANK(T118)), NOT(ISNUMBER(T118))), "Changes to Credibility for Shares must be a Number",
IF(AND($AM$3, NOT(ISBLANK(U118)), NOT(ISNUMBER(U118))), "Changes to Credibility for Flags must be a Number",
IF(AND($AJ$3, $AP$3, NOT(ISBLANK(V118)), NOT(ISNUMBER(V118))), "Number of Likes must be a Number",
IF(AND($AK$3, $AP$3, NOT(ISBLANK(W118)), NOT(ISNUMBER(W118))), "Number of Disikes must be a Number",
IF(AND($AL$3, $AP$3, NOT(ISBLANK(X118)), NOT(ISNUMBER(X118))), "Number of Shares must be a Number",
IF(AND($AM$3, $AP$3, NOT(ISBLANK(Y118)), NOT(ISNUMBER(Y118))), "Number of Flags must be a Number",
IF(AND($AJ$3, $AP$3, NOT(ISBLANK(V118)), V118&lt;0), "Number of Likes cannot be Negative",
IF(AND($AK$3, $AP$3, NOT(ISBLANK(W118)), W118&lt;0), "Number of Disikes cannot be Negative",
IF(AND($AL$3, $AP$3, NOT(ISBLANK(X118)), X118&lt;0), "Number of Shares cannot be Negative",
IF(AND($AM$3, $AP$3, NOT(ISBLANK(Y118)), Y118&lt;0), "Number of Flags cannot be Negative",
IF(AND(CONCATENATE(Z118:AH118)&lt;&gt;"", Z118=""), "Missing 1st Comment Source Name",
IF(AND(CONCATENATE(Z118:AH118)&lt;&gt;"", AB118=""), "Missing 1st Comment Message",
IF(AND($AN$3, $AP$3, CONCATENATE(Z118:AH118)&lt;&gt;"", AG118=""), "Missing 1st Comment Likes",
IF(AND($AO$3, $AP$3, CONCATENATE(Z118:AH118)&lt;&gt;"", AH118=""), "Missing 1st Comment Dislikes",
IF(AND(CONCATENATE(Z119:AH119)&lt;&gt;"", Z119=""), "Missing 2nd Comment Source Name",
IF(AND(CONCATENATE(Z119:AH119)&lt;&gt;"", AB119=""), "Missing 2nd Comment Message",
IF(AND($AN$3, $AP$3, CONCATENATE(Z119:AH119)&lt;&gt;"", AG119=""), "Missing 2nd Comment Likes",
IF(AND($AO$3, $AP$3, CONCATENATE(Z119:AH119)&lt;&gt;"", AH119=""), "Missing 2nd Comment Dislikes",
IF(AND(CONCATENATE(Z120:AH120)&lt;&gt;"", Z120=""), "Missing 3rd Comment Source Name",
IF(AND(CONCATENATE(Z120:AH120)&lt;&gt;"", AB120=""), "Missing 3rd Comment Message",
IF(AND($AN$3, $AP$3, CONCATENATE(Z120:AH120)&lt;&gt;"", AG120=""), "Missing 3rd Comment Likes",
IF(AND($AO$3, $AP$3, CONCATENATE(Z120:AH120)&lt;&gt;"", AH120=""), "Missing 3rd Comment Dislikes", "Valid"
)))))))))))))))))))))))))))))))))</f>
        <v>Unused</v>
      </c>
      <c r="C118" s="302"/>
      <c r="D118" s="351" t="s">
        <v>1325</v>
      </c>
      <c r="E118" s="352"/>
      <c r="F118" s="302"/>
      <c r="G118" s="302"/>
      <c r="H118" s="305"/>
      <c r="I118" s="352"/>
      <c r="J118" s="302"/>
      <c r="K118" s="302"/>
      <c r="L118" s="305"/>
      <c r="M118" s="354"/>
      <c r="N118" s="355"/>
      <c r="O118" s="356"/>
      <c r="P118" s="356"/>
      <c r="Q118" s="357"/>
      <c r="R118" s="358"/>
      <c r="S118" s="356"/>
      <c r="T118" s="356"/>
      <c r="U118" s="357"/>
      <c r="V118" s="358"/>
      <c r="W118" s="356"/>
      <c r="X118" s="356"/>
      <c r="Y118" s="359"/>
      <c r="Z118" s="360"/>
      <c r="AA118" s="305"/>
      <c r="AB118" s="354"/>
      <c r="AC118" s="302"/>
      <c r="AD118" s="302"/>
      <c r="AE118" s="302"/>
      <c r="AF118" s="305"/>
      <c r="AG118" s="361"/>
      <c r="AH118" s="458"/>
      <c r="AI118" s="108"/>
      <c r="AJ118" s="108"/>
      <c r="AK118" s="108"/>
      <c r="AL118" s="108"/>
      <c r="AM118" s="108"/>
      <c r="AN118" s="108"/>
      <c r="AO118" s="108"/>
      <c r="AP118" s="108"/>
      <c r="AQ118" s="108"/>
    </row>
    <row r="119" ht="22.5" customHeight="1">
      <c r="B119" s="331"/>
      <c r="D119" s="363"/>
      <c r="E119" s="331"/>
      <c r="H119" s="327"/>
      <c r="I119" s="331"/>
      <c r="L119" s="327"/>
      <c r="M119" s="331"/>
      <c r="N119" s="333"/>
      <c r="O119" s="334"/>
      <c r="P119" s="334"/>
      <c r="Q119" s="335"/>
      <c r="R119" s="336"/>
      <c r="S119" s="334"/>
      <c r="T119" s="334"/>
      <c r="U119" s="335"/>
      <c r="V119" s="336"/>
      <c r="W119" s="334"/>
      <c r="X119" s="334"/>
      <c r="Y119" s="337"/>
      <c r="Z119" s="364"/>
      <c r="AA119" s="327"/>
      <c r="AB119" s="365"/>
      <c r="AF119" s="327"/>
      <c r="AG119" s="366"/>
      <c r="AH119" s="367"/>
      <c r="AI119" s="108"/>
      <c r="AJ119" s="108"/>
      <c r="AK119" s="108"/>
      <c r="AL119" s="108"/>
      <c r="AM119" s="108"/>
      <c r="AN119" s="108"/>
      <c r="AO119" s="108"/>
      <c r="AP119" s="108"/>
      <c r="AQ119" s="108"/>
    </row>
    <row r="120" ht="22.5" customHeight="1">
      <c r="B120" s="181"/>
      <c r="C120" s="309"/>
      <c r="D120" s="368"/>
      <c r="E120" s="181"/>
      <c r="F120" s="309"/>
      <c r="G120" s="309"/>
      <c r="H120" s="310"/>
      <c r="I120" s="181"/>
      <c r="J120" s="309"/>
      <c r="K120" s="309"/>
      <c r="L120" s="310"/>
      <c r="M120" s="181"/>
      <c r="N120" s="342"/>
      <c r="O120" s="343"/>
      <c r="P120" s="343"/>
      <c r="Q120" s="344"/>
      <c r="R120" s="345"/>
      <c r="S120" s="343"/>
      <c r="T120" s="343"/>
      <c r="U120" s="344"/>
      <c r="V120" s="345"/>
      <c r="W120" s="343"/>
      <c r="X120" s="343"/>
      <c r="Y120" s="346"/>
      <c r="Z120" s="369"/>
      <c r="AA120" s="310"/>
      <c r="AB120" s="370"/>
      <c r="AC120" s="309"/>
      <c r="AD120" s="309"/>
      <c r="AE120" s="309"/>
      <c r="AF120" s="310"/>
      <c r="AG120" s="371"/>
      <c r="AH120" s="372"/>
      <c r="AI120" s="108"/>
      <c r="AJ120" s="108"/>
      <c r="AK120" s="108"/>
      <c r="AL120" s="108"/>
      <c r="AM120" s="108"/>
      <c r="AN120" s="108"/>
      <c r="AO120" s="108"/>
      <c r="AP120" s="108"/>
      <c r="AQ120" s="108"/>
    </row>
    <row r="121" ht="22.5" customHeight="1">
      <c r="B121" s="315" t="str">
        <f>IF(ISBLANK(D121), "Missing ID",
IF(CONCATENATE(E121:AG123)="", "Unused",
IF(AND(ISBLANK(E121), ISBLANK(I121)), "Missing Headline and Content",
IF(ISBLANK(M121), "Missing Is True",
IF(AND(M121&lt;&gt;"Yes", M121&lt;&gt;"No"), "Is True must be Yes or No",
IF(AND($AJ$3, NOT(ISBLANK(N121)), NOT(ISNUMBER(N121))), "Changes to Followers for Likes must be a Number",
IF(AND($AK$3, NOT(ISBLANK(O121)), NOT(ISNUMBER(O121))), "Changes to Followers for Disikes must be a Number",
IF(AND($AL$3, NOT(ISBLANK(P121)), NOT(ISNUMBER(P121))), "Changes to Followers for Shares must be a Number",
IF(AND($AM$3, NOT(ISBLANK(Q121)), NOT(ISNUMBER(Q121))), "Changes to Followers for Flags must be a Number",
IF(AND($AJ$3, NOT(ISBLANK(R121)), NOT(ISNUMBER(R121))), "Changes to Credibility for Likes must be a Number",
IF(AND($AK$3, NOT(ISBLANK(S121)), NOT(ISNUMBER(S121))), "Changes to Credibility for Disikes must be a Number",
IF(AND($AL$3, NOT(ISBLANK(T121)), NOT(ISNUMBER(T121))), "Changes to Credibility for Shares must be a Number",
IF(AND($AM$3, NOT(ISBLANK(U121)), NOT(ISNUMBER(U121))), "Changes to Credibility for Flags must be a Number",
IF(AND($AJ$3, $AP$3, NOT(ISBLANK(V121)), NOT(ISNUMBER(V121))), "Number of Likes must be a Number",
IF(AND($AK$3, $AP$3, NOT(ISBLANK(W121)), NOT(ISNUMBER(W121))), "Number of Disikes must be a Number",
IF(AND($AL$3, $AP$3, NOT(ISBLANK(X121)), NOT(ISNUMBER(X121))), "Number of Shares must be a Number",
IF(AND($AM$3, $AP$3, NOT(ISBLANK(Y121)), NOT(ISNUMBER(Y121))), "Number of Flags must be a Number",
IF(AND($AJ$3, $AP$3, NOT(ISBLANK(V121)), V121&lt;0), "Number of Likes cannot be Negative",
IF(AND($AK$3, $AP$3, NOT(ISBLANK(W121)), W121&lt;0), "Number of Disikes cannot be Negative",
IF(AND($AL$3, $AP$3, NOT(ISBLANK(X121)), X121&lt;0), "Number of Shares cannot be Negative",
IF(AND($AM$3, $AP$3, NOT(ISBLANK(Y121)), Y121&lt;0), "Number of Flags cannot be Negative",
IF(AND(CONCATENATE(Z121:AH121)&lt;&gt;"", Z121=""), "Missing 1st Comment Source Name",
IF(AND(CONCATENATE(Z121:AH121)&lt;&gt;"", AB121=""), "Missing 1st Comment Message",
IF(AND($AN$3, $AP$3, CONCATENATE(Z121:AH121)&lt;&gt;"", AG121=""), "Missing 1st Comment Likes",
IF(AND($AO$3, $AP$3, CONCATENATE(Z121:AH121)&lt;&gt;"", AH121=""), "Missing 1st Comment Dislikes",
IF(AND(CONCATENATE(Z122:AH122)&lt;&gt;"", Z122=""), "Missing 2nd Comment Source Name",
IF(AND(CONCATENATE(Z122:AH122)&lt;&gt;"", AB122=""), "Missing 2nd Comment Message",
IF(AND($AN$3, $AP$3, CONCATENATE(Z122:AH122)&lt;&gt;"", AG122=""), "Missing 2nd Comment Likes",
IF(AND($AO$3, $AP$3, CONCATENATE(Z122:AH122)&lt;&gt;"", AH122=""), "Missing 2nd Comment Dislikes",
IF(AND(CONCATENATE(Z123:AH123)&lt;&gt;"", Z123=""), "Missing 3rd Comment Source Name",
IF(AND(CONCATENATE(Z123:AH123)&lt;&gt;"", AB123=""), "Missing 3rd Comment Message",
IF(AND($AN$3, $AP$3, CONCATENATE(Z123:AH123)&lt;&gt;"", AG123=""), "Missing 3rd Comment Likes",
IF(AND($AO$3, $AP$3, CONCATENATE(Z123:AH123)&lt;&gt;"", AH123=""), "Missing 3rd Comment Dislikes", "Valid"
)))))))))))))))))))))))))))))))))</f>
        <v>Unused</v>
      </c>
      <c r="C121" s="302"/>
      <c r="D121" s="316" t="s">
        <v>1326</v>
      </c>
      <c r="E121" s="317"/>
      <c r="F121" s="302"/>
      <c r="G121" s="302"/>
      <c r="H121" s="305"/>
      <c r="I121" s="317"/>
      <c r="J121" s="302"/>
      <c r="K121" s="302"/>
      <c r="L121" s="305"/>
      <c r="M121" s="319"/>
      <c r="N121" s="450"/>
      <c r="O121" s="451"/>
      <c r="P121" s="451"/>
      <c r="Q121" s="452"/>
      <c r="R121" s="453"/>
      <c r="S121" s="451"/>
      <c r="T121" s="451"/>
      <c r="U121" s="452"/>
      <c r="V121" s="453"/>
      <c r="W121" s="451"/>
      <c r="X121" s="451"/>
      <c r="Y121" s="454"/>
      <c r="Z121" s="325"/>
      <c r="AA121" s="305"/>
      <c r="AB121" s="319"/>
      <c r="AC121" s="302"/>
      <c r="AD121" s="302"/>
      <c r="AE121" s="302"/>
      <c r="AF121" s="305"/>
      <c r="AG121" s="328"/>
      <c r="AH121" s="455"/>
      <c r="AI121" s="108"/>
      <c r="AJ121" s="108"/>
      <c r="AK121" s="108"/>
      <c r="AL121" s="108"/>
      <c r="AM121" s="108"/>
      <c r="AN121" s="108"/>
      <c r="AO121" s="108"/>
      <c r="AP121" s="108"/>
      <c r="AQ121" s="108"/>
    </row>
    <row r="122" ht="22.5" customHeight="1">
      <c r="B122" s="331"/>
      <c r="D122" s="332"/>
      <c r="E122" s="331"/>
      <c r="H122" s="327"/>
      <c r="I122" s="331"/>
      <c r="L122" s="327"/>
      <c r="M122" s="331"/>
      <c r="N122" s="333"/>
      <c r="O122" s="334"/>
      <c r="P122" s="334"/>
      <c r="Q122" s="335"/>
      <c r="R122" s="336"/>
      <c r="S122" s="334"/>
      <c r="T122" s="334"/>
      <c r="U122" s="335"/>
      <c r="V122" s="336"/>
      <c r="W122" s="334"/>
      <c r="X122" s="334"/>
      <c r="Y122" s="337"/>
      <c r="Z122" s="338"/>
      <c r="AA122" s="327"/>
      <c r="AB122" s="326"/>
      <c r="AF122" s="327"/>
      <c r="AG122" s="339"/>
      <c r="AH122" s="456"/>
      <c r="AI122" s="108"/>
      <c r="AJ122" s="108"/>
      <c r="AK122" s="108"/>
      <c r="AL122" s="108"/>
      <c r="AM122" s="108"/>
      <c r="AN122" s="108"/>
      <c r="AO122" s="108"/>
      <c r="AP122" s="108"/>
      <c r="AQ122" s="108"/>
    </row>
    <row r="123" ht="22.5" customHeight="1">
      <c r="B123" s="181"/>
      <c r="C123" s="309"/>
      <c r="D123" s="341"/>
      <c r="E123" s="181"/>
      <c r="F123" s="309"/>
      <c r="G123" s="309"/>
      <c r="H123" s="310"/>
      <c r="I123" s="181"/>
      <c r="J123" s="309"/>
      <c r="K123" s="309"/>
      <c r="L123" s="310"/>
      <c r="M123" s="181"/>
      <c r="N123" s="342"/>
      <c r="O123" s="343"/>
      <c r="P123" s="343"/>
      <c r="Q123" s="344"/>
      <c r="R123" s="345"/>
      <c r="S123" s="343"/>
      <c r="T123" s="343"/>
      <c r="U123" s="344"/>
      <c r="V123" s="345"/>
      <c r="W123" s="343"/>
      <c r="X123" s="343"/>
      <c r="Y123" s="346"/>
      <c r="Z123" s="347"/>
      <c r="AA123" s="310"/>
      <c r="AB123" s="348"/>
      <c r="AC123" s="309"/>
      <c r="AD123" s="309"/>
      <c r="AE123" s="309"/>
      <c r="AF123" s="310"/>
      <c r="AG123" s="349"/>
      <c r="AH123" s="457"/>
      <c r="AI123" s="108"/>
      <c r="AJ123" s="108"/>
      <c r="AK123" s="108"/>
      <c r="AL123" s="108"/>
      <c r="AM123" s="108"/>
      <c r="AN123" s="108"/>
      <c r="AO123" s="108"/>
      <c r="AP123" s="108"/>
      <c r="AQ123" s="108"/>
    </row>
    <row r="124" ht="22.5" customHeight="1">
      <c r="B124" s="315" t="str">
        <f>IF(ISBLANK(D124), "Missing ID",
IF(CONCATENATE(E124:AG126)="", "Unused",
IF(AND(ISBLANK(E124), ISBLANK(I124)), "Missing Headline and Content",
IF(ISBLANK(M124), "Missing Is True",
IF(AND(M124&lt;&gt;"Yes", M124&lt;&gt;"No"), "Is True must be Yes or No",
IF(AND($AJ$3, NOT(ISBLANK(N124)), NOT(ISNUMBER(N124))), "Changes to Followers for Likes must be a Number",
IF(AND($AK$3, NOT(ISBLANK(O124)), NOT(ISNUMBER(O124))), "Changes to Followers for Disikes must be a Number",
IF(AND($AL$3, NOT(ISBLANK(P124)), NOT(ISNUMBER(P124))), "Changes to Followers for Shares must be a Number",
IF(AND($AM$3, NOT(ISBLANK(Q124)), NOT(ISNUMBER(Q124))), "Changes to Followers for Flags must be a Number",
IF(AND($AJ$3, NOT(ISBLANK(R124)), NOT(ISNUMBER(R124))), "Changes to Credibility for Likes must be a Number",
IF(AND($AK$3, NOT(ISBLANK(S124)), NOT(ISNUMBER(S124))), "Changes to Credibility for Disikes must be a Number",
IF(AND($AL$3, NOT(ISBLANK(T124)), NOT(ISNUMBER(T124))), "Changes to Credibility for Shares must be a Number",
IF(AND($AM$3, NOT(ISBLANK(U124)), NOT(ISNUMBER(U124))), "Changes to Credibility for Flags must be a Number",
IF(AND($AJ$3, $AP$3, NOT(ISBLANK(V124)), NOT(ISNUMBER(V124))), "Number of Likes must be a Number",
IF(AND($AK$3, $AP$3, NOT(ISBLANK(W124)), NOT(ISNUMBER(W124))), "Number of Disikes must be a Number",
IF(AND($AL$3, $AP$3, NOT(ISBLANK(X124)), NOT(ISNUMBER(X124))), "Number of Shares must be a Number",
IF(AND($AM$3, $AP$3, NOT(ISBLANK(Y124)), NOT(ISNUMBER(Y124))), "Number of Flags must be a Number",
IF(AND($AJ$3, $AP$3, NOT(ISBLANK(V124)), V124&lt;0), "Number of Likes cannot be Negative",
IF(AND($AK$3, $AP$3, NOT(ISBLANK(W124)), W124&lt;0), "Number of Disikes cannot be Negative",
IF(AND($AL$3, $AP$3, NOT(ISBLANK(X124)), X124&lt;0), "Number of Shares cannot be Negative",
IF(AND($AM$3, $AP$3, NOT(ISBLANK(Y124)), Y124&lt;0), "Number of Flags cannot be Negative",
IF(AND(CONCATENATE(Z124:AH124)&lt;&gt;"", Z124=""), "Missing 1st Comment Source Name",
IF(AND(CONCATENATE(Z124:AH124)&lt;&gt;"", AB124=""), "Missing 1st Comment Message",
IF(AND($AN$3, $AP$3, CONCATENATE(Z124:AH124)&lt;&gt;"", AG124=""), "Missing 1st Comment Likes",
IF(AND($AO$3, $AP$3, CONCATENATE(Z124:AH124)&lt;&gt;"", AH124=""), "Missing 1st Comment Dislikes",
IF(AND(CONCATENATE(Z125:AH125)&lt;&gt;"", Z125=""), "Missing 2nd Comment Source Name",
IF(AND(CONCATENATE(Z125:AH125)&lt;&gt;"", AB125=""), "Missing 2nd Comment Message",
IF(AND($AN$3, $AP$3, CONCATENATE(Z125:AH125)&lt;&gt;"", AG125=""), "Missing 2nd Comment Likes",
IF(AND($AO$3, $AP$3, CONCATENATE(Z125:AH125)&lt;&gt;"", AH125=""), "Missing 2nd Comment Dislikes",
IF(AND(CONCATENATE(Z126:AH126)&lt;&gt;"", Z126=""), "Missing 3rd Comment Source Name",
IF(AND(CONCATENATE(Z126:AH126)&lt;&gt;"", AB126=""), "Missing 3rd Comment Message",
IF(AND($AN$3, $AP$3, CONCATENATE(Z126:AH126)&lt;&gt;"", AG126=""), "Missing 3rd Comment Likes",
IF(AND($AO$3, $AP$3, CONCATENATE(Z126:AH126)&lt;&gt;"", AH126=""), "Missing 3rd Comment Dislikes", "Valid"
)))))))))))))))))))))))))))))))))</f>
        <v>Unused</v>
      </c>
      <c r="C124" s="302"/>
      <c r="D124" s="351" t="s">
        <v>1327</v>
      </c>
      <c r="E124" s="352"/>
      <c r="F124" s="302"/>
      <c r="G124" s="302"/>
      <c r="H124" s="305"/>
      <c r="I124" s="352"/>
      <c r="J124" s="302"/>
      <c r="K124" s="302"/>
      <c r="L124" s="305"/>
      <c r="M124" s="354"/>
      <c r="N124" s="355"/>
      <c r="O124" s="356"/>
      <c r="P124" s="356"/>
      <c r="Q124" s="357"/>
      <c r="R124" s="358"/>
      <c r="S124" s="356"/>
      <c r="T124" s="356"/>
      <c r="U124" s="357"/>
      <c r="V124" s="358"/>
      <c r="W124" s="356"/>
      <c r="X124" s="356"/>
      <c r="Y124" s="359"/>
      <c r="Z124" s="360"/>
      <c r="AA124" s="305"/>
      <c r="AB124" s="354"/>
      <c r="AC124" s="302"/>
      <c r="AD124" s="302"/>
      <c r="AE124" s="302"/>
      <c r="AF124" s="305"/>
      <c r="AG124" s="361"/>
      <c r="AH124" s="458"/>
      <c r="AI124" s="108"/>
      <c r="AJ124" s="108"/>
      <c r="AK124" s="108"/>
      <c r="AL124" s="108"/>
      <c r="AM124" s="108"/>
      <c r="AN124" s="108"/>
      <c r="AO124" s="108"/>
      <c r="AP124" s="108"/>
      <c r="AQ124" s="108"/>
    </row>
    <row r="125" ht="22.5" customHeight="1">
      <c r="B125" s="331"/>
      <c r="D125" s="363"/>
      <c r="E125" s="331"/>
      <c r="H125" s="327"/>
      <c r="I125" s="331"/>
      <c r="L125" s="327"/>
      <c r="M125" s="331"/>
      <c r="N125" s="333"/>
      <c r="O125" s="334"/>
      <c r="P125" s="334"/>
      <c r="Q125" s="335"/>
      <c r="R125" s="336"/>
      <c r="S125" s="334"/>
      <c r="T125" s="334"/>
      <c r="U125" s="335"/>
      <c r="V125" s="336"/>
      <c r="W125" s="334"/>
      <c r="X125" s="334"/>
      <c r="Y125" s="337"/>
      <c r="Z125" s="364"/>
      <c r="AA125" s="327"/>
      <c r="AB125" s="365"/>
      <c r="AF125" s="327"/>
      <c r="AG125" s="366"/>
      <c r="AH125" s="367"/>
      <c r="AI125" s="108"/>
      <c r="AJ125" s="108"/>
      <c r="AK125" s="108"/>
      <c r="AL125" s="108"/>
      <c r="AM125" s="108"/>
      <c r="AN125" s="108"/>
      <c r="AO125" s="108"/>
      <c r="AP125" s="108"/>
      <c r="AQ125" s="108"/>
    </row>
    <row r="126" ht="22.5" customHeight="1">
      <c r="B126" s="181"/>
      <c r="C126" s="309"/>
      <c r="D126" s="368"/>
      <c r="E126" s="181"/>
      <c r="F126" s="309"/>
      <c r="G126" s="309"/>
      <c r="H126" s="310"/>
      <c r="I126" s="181"/>
      <c r="J126" s="309"/>
      <c r="K126" s="309"/>
      <c r="L126" s="310"/>
      <c r="M126" s="181"/>
      <c r="N126" s="342"/>
      <c r="O126" s="343"/>
      <c r="P126" s="343"/>
      <c r="Q126" s="344"/>
      <c r="R126" s="345"/>
      <c r="S126" s="343"/>
      <c r="T126" s="343"/>
      <c r="U126" s="344"/>
      <c r="V126" s="345"/>
      <c r="W126" s="343"/>
      <c r="X126" s="343"/>
      <c r="Y126" s="346"/>
      <c r="Z126" s="369"/>
      <c r="AA126" s="310"/>
      <c r="AB126" s="370"/>
      <c r="AC126" s="309"/>
      <c r="AD126" s="309"/>
      <c r="AE126" s="309"/>
      <c r="AF126" s="310"/>
      <c r="AG126" s="371"/>
      <c r="AH126" s="372"/>
      <c r="AI126" s="108"/>
      <c r="AJ126" s="108"/>
      <c r="AK126" s="108"/>
      <c r="AL126" s="108"/>
      <c r="AM126" s="108"/>
      <c r="AN126" s="108"/>
      <c r="AO126" s="108"/>
      <c r="AP126" s="108"/>
      <c r="AQ126" s="108"/>
    </row>
    <row r="127" ht="22.5" customHeight="1">
      <c r="B127" s="315" t="str">
        <f>IF(ISBLANK(D127), "Missing ID",
IF(CONCATENATE(E127:AG129)="", "Unused",
IF(AND(ISBLANK(E127), ISBLANK(I127)), "Missing Headline and Content",
IF(ISBLANK(M127), "Missing Is True",
IF(AND(M127&lt;&gt;"Yes", M127&lt;&gt;"No"), "Is True must be Yes or No",
IF(AND($AJ$3, NOT(ISBLANK(N127)), NOT(ISNUMBER(N127))), "Changes to Followers for Likes must be a Number",
IF(AND($AK$3, NOT(ISBLANK(O127)), NOT(ISNUMBER(O127))), "Changes to Followers for Disikes must be a Number",
IF(AND($AL$3, NOT(ISBLANK(P127)), NOT(ISNUMBER(P127))), "Changes to Followers for Shares must be a Number",
IF(AND($AM$3, NOT(ISBLANK(Q127)), NOT(ISNUMBER(Q127))), "Changes to Followers for Flags must be a Number",
IF(AND($AJ$3, NOT(ISBLANK(R127)), NOT(ISNUMBER(R127))), "Changes to Credibility for Likes must be a Number",
IF(AND($AK$3, NOT(ISBLANK(S127)), NOT(ISNUMBER(S127))), "Changes to Credibility for Disikes must be a Number",
IF(AND($AL$3, NOT(ISBLANK(T127)), NOT(ISNUMBER(T127))), "Changes to Credibility for Shares must be a Number",
IF(AND($AM$3, NOT(ISBLANK(U127)), NOT(ISNUMBER(U127))), "Changes to Credibility for Flags must be a Number",
IF(AND($AJ$3, $AP$3, NOT(ISBLANK(V127)), NOT(ISNUMBER(V127))), "Number of Likes must be a Number",
IF(AND($AK$3, $AP$3, NOT(ISBLANK(W127)), NOT(ISNUMBER(W127))), "Number of Disikes must be a Number",
IF(AND($AL$3, $AP$3, NOT(ISBLANK(X127)), NOT(ISNUMBER(X127))), "Number of Shares must be a Number",
IF(AND($AM$3, $AP$3, NOT(ISBLANK(Y127)), NOT(ISNUMBER(Y127))), "Number of Flags must be a Number",
IF(AND($AJ$3, $AP$3, NOT(ISBLANK(V127)), V127&lt;0), "Number of Likes cannot be Negative",
IF(AND($AK$3, $AP$3, NOT(ISBLANK(W127)), W127&lt;0), "Number of Disikes cannot be Negative",
IF(AND($AL$3, $AP$3, NOT(ISBLANK(X127)), X127&lt;0), "Number of Shares cannot be Negative",
IF(AND($AM$3, $AP$3, NOT(ISBLANK(Y127)), Y127&lt;0), "Number of Flags cannot be Negative",
IF(AND(CONCATENATE(Z127:AH127)&lt;&gt;"", Z127=""), "Missing 1st Comment Source Name",
IF(AND(CONCATENATE(Z127:AH127)&lt;&gt;"", AB127=""), "Missing 1st Comment Message",
IF(AND($AN$3, $AP$3, CONCATENATE(Z127:AH127)&lt;&gt;"", AG127=""), "Missing 1st Comment Likes",
IF(AND($AO$3, $AP$3, CONCATENATE(Z127:AH127)&lt;&gt;"", AH127=""), "Missing 1st Comment Dislikes",
IF(AND(CONCATENATE(Z128:AH128)&lt;&gt;"", Z128=""), "Missing 2nd Comment Source Name",
IF(AND(CONCATENATE(Z128:AH128)&lt;&gt;"", AB128=""), "Missing 2nd Comment Message",
IF(AND($AN$3, $AP$3, CONCATENATE(Z128:AH128)&lt;&gt;"", AG128=""), "Missing 2nd Comment Likes",
IF(AND($AO$3, $AP$3, CONCATENATE(Z128:AH128)&lt;&gt;"", AH128=""), "Missing 2nd Comment Dislikes",
IF(AND(CONCATENATE(Z129:AH129)&lt;&gt;"", Z129=""), "Missing 3rd Comment Source Name",
IF(AND(CONCATENATE(Z129:AH129)&lt;&gt;"", AB129=""), "Missing 3rd Comment Message",
IF(AND($AN$3, $AP$3, CONCATENATE(Z129:AH129)&lt;&gt;"", AG129=""), "Missing 3rd Comment Likes",
IF(AND($AO$3, $AP$3, CONCATENATE(Z129:AH129)&lt;&gt;"", AH129=""), "Missing 3rd Comment Dislikes", "Valid"
)))))))))))))))))))))))))))))))))</f>
        <v>Unused</v>
      </c>
      <c r="C127" s="302"/>
      <c r="D127" s="316" t="s">
        <v>1328</v>
      </c>
      <c r="E127" s="317"/>
      <c r="F127" s="302"/>
      <c r="G127" s="302"/>
      <c r="H127" s="305"/>
      <c r="I127" s="317"/>
      <c r="J127" s="302"/>
      <c r="K127" s="302"/>
      <c r="L127" s="305"/>
      <c r="M127" s="319"/>
      <c r="N127" s="450"/>
      <c r="O127" s="451"/>
      <c r="P127" s="451"/>
      <c r="Q127" s="452"/>
      <c r="R127" s="453"/>
      <c r="S127" s="451"/>
      <c r="T127" s="451"/>
      <c r="U127" s="452"/>
      <c r="V127" s="453"/>
      <c r="W127" s="451"/>
      <c r="X127" s="451"/>
      <c r="Y127" s="454"/>
      <c r="Z127" s="325"/>
      <c r="AA127" s="305"/>
      <c r="AB127" s="319"/>
      <c r="AC127" s="302"/>
      <c r="AD127" s="302"/>
      <c r="AE127" s="302"/>
      <c r="AF127" s="305"/>
      <c r="AG127" s="328"/>
      <c r="AH127" s="455"/>
      <c r="AI127" s="108"/>
      <c r="AJ127" s="108"/>
      <c r="AK127" s="108"/>
      <c r="AL127" s="108"/>
      <c r="AM127" s="108"/>
      <c r="AN127" s="108"/>
      <c r="AO127" s="108"/>
      <c r="AP127" s="108"/>
      <c r="AQ127" s="108"/>
    </row>
    <row r="128" ht="22.5" customHeight="1">
      <c r="B128" s="331"/>
      <c r="D128" s="332"/>
      <c r="E128" s="331"/>
      <c r="H128" s="327"/>
      <c r="I128" s="331"/>
      <c r="L128" s="327"/>
      <c r="M128" s="331"/>
      <c r="N128" s="333"/>
      <c r="O128" s="334"/>
      <c r="P128" s="334"/>
      <c r="Q128" s="335"/>
      <c r="R128" s="336"/>
      <c r="S128" s="334"/>
      <c r="T128" s="334"/>
      <c r="U128" s="335"/>
      <c r="V128" s="336"/>
      <c r="W128" s="334"/>
      <c r="X128" s="334"/>
      <c r="Y128" s="337"/>
      <c r="Z128" s="338"/>
      <c r="AA128" s="327"/>
      <c r="AB128" s="326"/>
      <c r="AF128" s="327"/>
      <c r="AG128" s="339"/>
      <c r="AH128" s="456"/>
      <c r="AI128" s="108"/>
      <c r="AJ128" s="108"/>
      <c r="AK128" s="108"/>
      <c r="AL128" s="108"/>
      <c r="AM128" s="108"/>
      <c r="AN128" s="108"/>
      <c r="AO128" s="108"/>
      <c r="AP128" s="108"/>
      <c r="AQ128" s="108"/>
    </row>
    <row r="129" ht="22.5" customHeight="1">
      <c r="B129" s="181"/>
      <c r="C129" s="309"/>
      <c r="D129" s="341"/>
      <c r="E129" s="181"/>
      <c r="F129" s="309"/>
      <c r="G129" s="309"/>
      <c r="H129" s="310"/>
      <c r="I129" s="181"/>
      <c r="J129" s="309"/>
      <c r="K129" s="309"/>
      <c r="L129" s="310"/>
      <c r="M129" s="181"/>
      <c r="N129" s="342"/>
      <c r="O129" s="343"/>
      <c r="P129" s="343"/>
      <c r="Q129" s="344"/>
      <c r="R129" s="345"/>
      <c r="S129" s="343"/>
      <c r="T129" s="343"/>
      <c r="U129" s="344"/>
      <c r="V129" s="345"/>
      <c r="W129" s="343"/>
      <c r="X129" s="343"/>
      <c r="Y129" s="346"/>
      <c r="Z129" s="347"/>
      <c r="AA129" s="310"/>
      <c r="AB129" s="348"/>
      <c r="AC129" s="309"/>
      <c r="AD129" s="309"/>
      <c r="AE129" s="309"/>
      <c r="AF129" s="310"/>
      <c r="AG129" s="349"/>
      <c r="AH129" s="457"/>
      <c r="AI129" s="108"/>
      <c r="AJ129" s="108"/>
      <c r="AK129" s="108"/>
      <c r="AL129" s="108"/>
      <c r="AM129" s="108"/>
      <c r="AN129" s="108"/>
      <c r="AO129" s="108"/>
      <c r="AP129" s="108"/>
      <c r="AQ129" s="108"/>
    </row>
    <row r="130" ht="22.5" customHeight="1">
      <c r="B130" s="315" t="str">
        <f>IF(ISBLANK(D130), "Missing ID",
IF(CONCATENATE(E130:AG132)="", "Unused",
IF(AND(ISBLANK(E130), ISBLANK(I130)), "Missing Headline and Content",
IF(ISBLANK(M130), "Missing Is True",
IF(AND(M130&lt;&gt;"Yes", M130&lt;&gt;"No"), "Is True must be Yes or No",
IF(AND($AJ$3, NOT(ISBLANK(N130)), NOT(ISNUMBER(N130))), "Changes to Followers for Likes must be a Number",
IF(AND($AK$3, NOT(ISBLANK(O130)), NOT(ISNUMBER(O130))), "Changes to Followers for Disikes must be a Number",
IF(AND($AL$3, NOT(ISBLANK(P130)), NOT(ISNUMBER(P130))), "Changes to Followers for Shares must be a Number",
IF(AND($AM$3, NOT(ISBLANK(Q130)), NOT(ISNUMBER(Q130))), "Changes to Followers for Flags must be a Number",
IF(AND($AJ$3, NOT(ISBLANK(R130)), NOT(ISNUMBER(R130))), "Changes to Credibility for Likes must be a Number",
IF(AND($AK$3, NOT(ISBLANK(S130)), NOT(ISNUMBER(S130))), "Changes to Credibility for Disikes must be a Number",
IF(AND($AL$3, NOT(ISBLANK(T130)), NOT(ISNUMBER(T130))), "Changes to Credibility for Shares must be a Number",
IF(AND($AM$3, NOT(ISBLANK(U130)), NOT(ISNUMBER(U130))), "Changes to Credibility for Flags must be a Number",
IF(AND($AJ$3, $AP$3, NOT(ISBLANK(V130)), NOT(ISNUMBER(V130))), "Number of Likes must be a Number",
IF(AND($AK$3, $AP$3, NOT(ISBLANK(W130)), NOT(ISNUMBER(W130))), "Number of Disikes must be a Number",
IF(AND($AL$3, $AP$3, NOT(ISBLANK(X130)), NOT(ISNUMBER(X130))), "Number of Shares must be a Number",
IF(AND($AM$3, $AP$3, NOT(ISBLANK(Y130)), NOT(ISNUMBER(Y130))), "Number of Flags must be a Number",
IF(AND($AJ$3, $AP$3, NOT(ISBLANK(V130)), V130&lt;0), "Number of Likes cannot be Negative",
IF(AND($AK$3, $AP$3, NOT(ISBLANK(W130)), W130&lt;0), "Number of Disikes cannot be Negative",
IF(AND($AL$3, $AP$3, NOT(ISBLANK(X130)), X130&lt;0), "Number of Shares cannot be Negative",
IF(AND($AM$3, $AP$3, NOT(ISBLANK(Y130)), Y130&lt;0), "Number of Flags cannot be Negative",
IF(AND(CONCATENATE(Z130:AH130)&lt;&gt;"", Z130=""), "Missing 1st Comment Source Name",
IF(AND(CONCATENATE(Z130:AH130)&lt;&gt;"", AB130=""), "Missing 1st Comment Message",
IF(AND($AN$3, $AP$3, CONCATENATE(Z130:AH130)&lt;&gt;"", AG130=""), "Missing 1st Comment Likes",
IF(AND($AO$3, $AP$3, CONCATENATE(Z130:AH130)&lt;&gt;"", AH130=""), "Missing 1st Comment Dislikes",
IF(AND(CONCATENATE(Z131:AH131)&lt;&gt;"", Z131=""), "Missing 2nd Comment Source Name",
IF(AND(CONCATENATE(Z131:AH131)&lt;&gt;"", AB131=""), "Missing 2nd Comment Message",
IF(AND($AN$3, $AP$3, CONCATENATE(Z131:AH131)&lt;&gt;"", AG131=""), "Missing 2nd Comment Likes",
IF(AND($AO$3, $AP$3, CONCATENATE(Z131:AH131)&lt;&gt;"", AH131=""), "Missing 2nd Comment Dislikes",
IF(AND(CONCATENATE(Z132:AH132)&lt;&gt;"", Z132=""), "Missing 3rd Comment Source Name",
IF(AND(CONCATENATE(Z132:AH132)&lt;&gt;"", AB132=""), "Missing 3rd Comment Message",
IF(AND($AN$3, $AP$3, CONCATENATE(Z132:AH132)&lt;&gt;"", AG132=""), "Missing 3rd Comment Likes",
IF(AND($AO$3, $AP$3, CONCATENATE(Z132:AH132)&lt;&gt;"", AH132=""), "Missing 3rd Comment Dislikes", "Valid"
)))))))))))))))))))))))))))))))))</f>
        <v>Unused</v>
      </c>
      <c r="C130" s="302"/>
      <c r="D130" s="351" t="s">
        <v>1329</v>
      </c>
      <c r="E130" s="352"/>
      <c r="F130" s="302"/>
      <c r="G130" s="302"/>
      <c r="H130" s="305"/>
      <c r="I130" s="352"/>
      <c r="J130" s="302"/>
      <c r="K130" s="302"/>
      <c r="L130" s="305"/>
      <c r="M130" s="354"/>
      <c r="N130" s="355"/>
      <c r="O130" s="356"/>
      <c r="P130" s="356"/>
      <c r="Q130" s="357"/>
      <c r="R130" s="358"/>
      <c r="S130" s="356"/>
      <c r="T130" s="356"/>
      <c r="U130" s="357"/>
      <c r="V130" s="358"/>
      <c r="W130" s="356"/>
      <c r="X130" s="356"/>
      <c r="Y130" s="359"/>
      <c r="Z130" s="360"/>
      <c r="AA130" s="305"/>
      <c r="AB130" s="354"/>
      <c r="AC130" s="302"/>
      <c r="AD130" s="302"/>
      <c r="AE130" s="302"/>
      <c r="AF130" s="305"/>
      <c r="AG130" s="361"/>
      <c r="AH130" s="458"/>
      <c r="AI130" s="108"/>
      <c r="AJ130" s="108"/>
      <c r="AK130" s="108"/>
      <c r="AL130" s="108"/>
      <c r="AM130" s="108"/>
      <c r="AN130" s="108"/>
      <c r="AO130" s="108"/>
      <c r="AP130" s="108"/>
      <c r="AQ130" s="108"/>
    </row>
    <row r="131" ht="22.5" customHeight="1">
      <c r="B131" s="331"/>
      <c r="D131" s="363"/>
      <c r="E131" s="331"/>
      <c r="H131" s="327"/>
      <c r="I131" s="331"/>
      <c r="L131" s="327"/>
      <c r="M131" s="331"/>
      <c r="N131" s="333"/>
      <c r="O131" s="334"/>
      <c r="P131" s="334"/>
      <c r="Q131" s="335"/>
      <c r="R131" s="336"/>
      <c r="S131" s="334"/>
      <c r="T131" s="334"/>
      <c r="U131" s="335"/>
      <c r="V131" s="336"/>
      <c r="W131" s="334"/>
      <c r="X131" s="334"/>
      <c r="Y131" s="337"/>
      <c r="Z131" s="364"/>
      <c r="AA131" s="327"/>
      <c r="AB131" s="365"/>
      <c r="AF131" s="327"/>
      <c r="AG131" s="366"/>
      <c r="AH131" s="367"/>
      <c r="AI131" s="108"/>
      <c r="AJ131" s="108"/>
      <c r="AK131" s="108"/>
      <c r="AL131" s="108"/>
      <c r="AM131" s="108"/>
      <c r="AN131" s="108"/>
      <c r="AO131" s="108"/>
      <c r="AP131" s="108"/>
      <c r="AQ131" s="108"/>
    </row>
    <row r="132" ht="22.5" customHeight="1">
      <c r="B132" s="181"/>
      <c r="C132" s="309"/>
      <c r="D132" s="368"/>
      <c r="E132" s="181"/>
      <c r="F132" s="309"/>
      <c r="G132" s="309"/>
      <c r="H132" s="310"/>
      <c r="I132" s="181"/>
      <c r="J132" s="309"/>
      <c r="K132" s="309"/>
      <c r="L132" s="310"/>
      <c r="M132" s="181"/>
      <c r="N132" s="342"/>
      <c r="O132" s="343"/>
      <c r="P132" s="343"/>
      <c r="Q132" s="344"/>
      <c r="R132" s="345"/>
      <c r="S132" s="343"/>
      <c r="T132" s="343"/>
      <c r="U132" s="344"/>
      <c r="V132" s="345"/>
      <c r="W132" s="343"/>
      <c r="X132" s="343"/>
      <c r="Y132" s="346"/>
      <c r="Z132" s="369"/>
      <c r="AA132" s="310"/>
      <c r="AB132" s="370"/>
      <c r="AC132" s="309"/>
      <c r="AD132" s="309"/>
      <c r="AE132" s="309"/>
      <c r="AF132" s="310"/>
      <c r="AG132" s="371"/>
      <c r="AH132" s="372"/>
      <c r="AI132" s="108"/>
      <c r="AJ132" s="108"/>
      <c r="AK132" s="108"/>
      <c r="AL132" s="108"/>
      <c r="AM132" s="108"/>
      <c r="AN132" s="108"/>
      <c r="AO132" s="108"/>
      <c r="AP132" s="108"/>
      <c r="AQ132" s="108"/>
    </row>
    <row r="133" ht="22.5" customHeight="1">
      <c r="B133" s="315" t="str">
        <f>IF(ISBLANK(D133), "Missing ID",
IF(CONCATENATE(E133:AG135)="", "Unused",
IF(AND(ISBLANK(E133), ISBLANK(I133)), "Missing Headline and Content",
IF(ISBLANK(M133), "Missing Is True",
IF(AND(M133&lt;&gt;"Yes", M133&lt;&gt;"No"), "Is True must be Yes or No",
IF(AND($AJ$3, NOT(ISBLANK(N133)), NOT(ISNUMBER(N133))), "Changes to Followers for Likes must be a Number",
IF(AND($AK$3, NOT(ISBLANK(O133)), NOT(ISNUMBER(O133))), "Changes to Followers for Disikes must be a Number",
IF(AND($AL$3, NOT(ISBLANK(P133)), NOT(ISNUMBER(P133))), "Changes to Followers for Shares must be a Number",
IF(AND($AM$3, NOT(ISBLANK(Q133)), NOT(ISNUMBER(Q133))), "Changes to Followers for Flags must be a Number",
IF(AND($AJ$3, NOT(ISBLANK(R133)), NOT(ISNUMBER(R133))), "Changes to Credibility for Likes must be a Number",
IF(AND($AK$3, NOT(ISBLANK(S133)), NOT(ISNUMBER(S133))), "Changes to Credibility for Disikes must be a Number",
IF(AND($AL$3, NOT(ISBLANK(T133)), NOT(ISNUMBER(T133))), "Changes to Credibility for Shares must be a Number",
IF(AND($AM$3, NOT(ISBLANK(U133)), NOT(ISNUMBER(U133))), "Changes to Credibility for Flags must be a Number",
IF(AND($AJ$3, $AP$3, NOT(ISBLANK(V133)), NOT(ISNUMBER(V133))), "Number of Likes must be a Number",
IF(AND($AK$3, $AP$3, NOT(ISBLANK(W133)), NOT(ISNUMBER(W133))), "Number of Disikes must be a Number",
IF(AND($AL$3, $AP$3, NOT(ISBLANK(X133)), NOT(ISNUMBER(X133))), "Number of Shares must be a Number",
IF(AND($AM$3, $AP$3, NOT(ISBLANK(Y133)), NOT(ISNUMBER(Y133))), "Number of Flags must be a Number",
IF(AND($AJ$3, $AP$3, NOT(ISBLANK(V133)), V133&lt;0), "Number of Likes cannot be Negative",
IF(AND($AK$3, $AP$3, NOT(ISBLANK(W133)), W133&lt;0), "Number of Disikes cannot be Negative",
IF(AND($AL$3, $AP$3, NOT(ISBLANK(X133)), X133&lt;0), "Number of Shares cannot be Negative",
IF(AND($AM$3, $AP$3, NOT(ISBLANK(Y133)), Y133&lt;0), "Number of Flags cannot be Negative",
IF(AND(CONCATENATE(Z133:AH133)&lt;&gt;"", Z133=""), "Missing 1st Comment Source Name",
IF(AND(CONCATENATE(Z133:AH133)&lt;&gt;"", AB133=""), "Missing 1st Comment Message",
IF(AND($AN$3, $AP$3, CONCATENATE(Z133:AH133)&lt;&gt;"", AG133=""), "Missing 1st Comment Likes",
IF(AND($AO$3, $AP$3, CONCATENATE(Z133:AH133)&lt;&gt;"", AH133=""), "Missing 1st Comment Dislikes",
IF(AND(CONCATENATE(Z134:AH134)&lt;&gt;"", Z134=""), "Missing 2nd Comment Source Name",
IF(AND(CONCATENATE(Z134:AH134)&lt;&gt;"", AB134=""), "Missing 2nd Comment Message",
IF(AND($AN$3, $AP$3, CONCATENATE(Z134:AH134)&lt;&gt;"", AG134=""), "Missing 2nd Comment Likes",
IF(AND($AO$3, $AP$3, CONCATENATE(Z134:AH134)&lt;&gt;"", AH134=""), "Missing 2nd Comment Dislikes",
IF(AND(CONCATENATE(Z135:AH135)&lt;&gt;"", Z135=""), "Missing 3rd Comment Source Name",
IF(AND(CONCATENATE(Z135:AH135)&lt;&gt;"", AB135=""), "Missing 3rd Comment Message",
IF(AND($AN$3, $AP$3, CONCATENATE(Z135:AH135)&lt;&gt;"", AG135=""), "Missing 3rd Comment Likes",
IF(AND($AO$3, $AP$3, CONCATENATE(Z135:AH135)&lt;&gt;"", AH135=""), "Missing 3rd Comment Dislikes", "Valid"
)))))))))))))))))))))))))))))))))</f>
        <v>Unused</v>
      </c>
      <c r="C133" s="302"/>
      <c r="D133" s="316" t="s">
        <v>1330</v>
      </c>
      <c r="E133" s="317"/>
      <c r="F133" s="302"/>
      <c r="G133" s="302"/>
      <c r="H133" s="305"/>
      <c r="I133" s="317"/>
      <c r="J133" s="302"/>
      <c r="K133" s="302"/>
      <c r="L133" s="305"/>
      <c r="M133" s="319"/>
      <c r="N133" s="450"/>
      <c r="O133" s="451"/>
      <c r="P133" s="451"/>
      <c r="Q133" s="452"/>
      <c r="R133" s="453"/>
      <c r="S133" s="451"/>
      <c r="T133" s="451"/>
      <c r="U133" s="452"/>
      <c r="V133" s="453"/>
      <c r="W133" s="451"/>
      <c r="X133" s="451"/>
      <c r="Y133" s="454"/>
      <c r="Z133" s="325"/>
      <c r="AA133" s="305"/>
      <c r="AB133" s="319"/>
      <c r="AC133" s="302"/>
      <c r="AD133" s="302"/>
      <c r="AE133" s="302"/>
      <c r="AF133" s="305"/>
      <c r="AG133" s="328"/>
      <c r="AH133" s="455"/>
      <c r="AI133" s="108"/>
      <c r="AJ133" s="108"/>
      <c r="AK133" s="108"/>
      <c r="AL133" s="108"/>
      <c r="AM133" s="108"/>
      <c r="AN133" s="108"/>
      <c r="AO133" s="108"/>
      <c r="AP133" s="108"/>
      <c r="AQ133" s="108"/>
    </row>
    <row r="134" ht="22.5" customHeight="1">
      <c r="B134" s="331"/>
      <c r="D134" s="332"/>
      <c r="E134" s="331"/>
      <c r="H134" s="327"/>
      <c r="I134" s="331"/>
      <c r="L134" s="327"/>
      <c r="M134" s="331"/>
      <c r="N134" s="333"/>
      <c r="O134" s="334"/>
      <c r="P134" s="334"/>
      <c r="Q134" s="335"/>
      <c r="R134" s="336"/>
      <c r="S134" s="334"/>
      <c r="T134" s="334"/>
      <c r="U134" s="335"/>
      <c r="V134" s="336"/>
      <c r="W134" s="334"/>
      <c r="X134" s="334"/>
      <c r="Y134" s="337"/>
      <c r="Z134" s="338"/>
      <c r="AA134" s="327"/>
      <c r="AB134" s="326"/>
      <c r="AF134" s="327"/>
      <c r="AG134" s="339"/>
      <c r="AH134" s="456"/>
      <c r="AI134" s="108"/>
      <c r="AJ134" s="108"/>
      <c r="AK134" s="108"/>
      <c r="AL134" s="108"/>
      <c r="AM134" s="108"/>
      <c r="AN134" s="108"/>
      <c r="AO134" s="108"/>
      <c r="AP134" s="108"/>
      <c r="AQ134" s="108"/>
    </row>
    <row r="135" ht="22.5" customHeight="1">
      <c r="B135" s="181"/>
      <c r="C135" s="309"/>
      <c r="D135" s="341"/>
      <c r="E135" s="181"/>
      <c r="F135" s="309"/>
      <c r="G135" s="309"/>
      <c r="H135" s="310"/>
      <c r="I135" s="181"/>
      <c r="J135" s="309"/>
      <c r="K135" s="309"/>
      <c r="L135" s="310"/>
      <c r="M135" s="181"/>
      <c r="N135" s="342"/>
      <c r="O135" s="343"/>
      <c r="P135" s="343"/>
      <c r="Q135" s="344"/>
      <c r="R135" s="345"/>
      <c r="S135" s="343"/>
      <c r="T135" s="343"/>
      <c r="U135" s="344"/>
      <c r="V135" s="345"/>
      <c r="W135" s="343"/>
      <c r="X135" s="343"/>
      <c r="Y135" s="346"/>
      <c r="Z135" s="347"/>
      <c r="AA135" s="310"/>
      <c r="AB135" s="348"/>
      <c r="AC135" s="309"/>
      <c r="AD135" s="309"/>
      <c r="AE135" s="309"/>
      <c r="AF135" s="310"/>
      <c r="AG135" s="349"/>
      <c r="AH135" s="457"/>
      <c r="AI135" s="108"/>
      <c r="AJ135" s="108"/>
      <c r="AK135" s="108"/>
      <c r="AL135" s="108"/>
      <c r="AM135" s="108"/>
      <c r="AN135" s="108"/>
      <c r="AO135" s="108"/>
      <c r="AP135" s="108"/>
      <c r="AQ135" s="108"/>
    </row>
    <row r="136" ht="22.5" customHeight="1">
      <c r="B136" s="315" t="str">
        <f>IF(ISBLANK(D136), "Missing ID",
IF(CONCATENATE(E136:AG138)="", "Unused",
IF(AND(ISBLANK(E136), ISBLANK(I136)), "Missing Headline and Content",
IF(ISBLANK(M136), "Missing Is True",
IF(AND(M136&lt;&gt;"Yes", M136&lt;&gt;"No"), "Is True must be Yes or No",
IF(AND($AJ$3, NOT(ISBLANK(N136)), NOT(ISNUMBER(N136))), "Changes to Followers for Likes must be a Number",
IF(AND($AK$3, NOT(ISBLANK(O136)), NOT(ISNUMBER(O136))), "Changes to Followers for Disikes must be a Number",
IF(AND($AL$3, NOT(ISBLANK(P136)), NOT(ISNUMBER(P136))), "Changes to Followers for Shares must be a Number",
IF(AND($AM$3, NOT(ISBLANK(Q136)), NOT(ISNUMBER(Q136))), "Changes to Followers for Flags must be a Number",
IF(AND($AJ$3, NOT(ISBLANK(R136)), NOT(ISNUMBER(R136))), "Changes to Credibility for Likes must be a Number",
IF(AND($AK$3, NOT(ISBLANK(S136)), NOT(ISNUMBER(S136))), "Changes to Credibility for Disikes must be a Number",
IF(AND($AL$3, NOT(ISBLANK(T136)), NOT(ISNUMBER(T136))), "Changes to Credibility for Shares must be a Number",
IF(AND($AM$3, NOT(ISBLANK(U136)), NOT(ISNUMBER(U136))), "Changes to Credibility for Flags must be a Number",
IF(AND($AJ$3, $AP$3, NOT(ISBLANK(V136)), NOT(ISNUMBER(V136))), "Number of Likes must be a Number",
IF(AND($AK$3, $AP$3, NOT(ISBLANK(W136)), NOT(ISNUMBER(W136))), "Number of Disikes must be a Number",
IF(AND($AL$3, $AP$3, NOT(ISBLANK(X136)), NOT(ISNUMBER(X136))), "Number of Shares must be a Number",
IF(AND($AM$3, $AP$3, NOT(ISBLANK(Y136)), NOT(ISNUMBER(Y136))), "Number of Flags must be a Number",
IF(AND($AJ$3, $AP$3, NOT(ISBLANK(V136)), V136&lt;0), "Number of Likes cannot be Negative",
IF(AND($AK$3, $AP$3, NOT(ISBLANK(W136)), W136&lt;0), "Number of Disikes cannot be Negative",
IF(AND($AL$3, $AP$3, NOT(ISBLANK(X136)), X136&lt;0), "Number of Shares cannot be Negative",
IF(AND($AM$3, $AP$3, NOT(ISBLANK(Y136)), Y136&lt;0), "Number of Flags cannot be Negative",
IF(AND(CONCATENATE(Z136:AH136)&lt;&gt;"", Z136=""), "Missing 1st Comment Source Name",
IF(AND(CONCATENATE(Z136:AH136)&lt;&gt;"", AB136=""), "Missing 1st Comment Message",
IF(AND($AN$3, $AP$3, CONCATENATE(Z136:AH136)&lt;&gt;"", AG136=""), "Missing 1st Comment Likes",
IF(AND($AO$3, $AP$3, CONCATENATE(Z136:AH136)&lt;&gt;"", AH136=""), "Missing 1st Comment Dislikes",
IF(AND(CONCATENATE(Z137:AH137)&lt;&gt;"", Z137=""), "Missing 2nd Comment Source Name",
IF(AND(CONCATENATE(Z137:AH137)&lt;&gt;"", AB137=""), "Missing 2nd Comment Message",
IF(AND($AN$3, $AP$3, CONCATENATE(Z137:AH137)&lt;&gt;"", AG137=""), "Missing 2nd Comment Likes",
IF(AND($AO$3, $AP$3, CONCATENATE(Z137:AH137)&lt;&gt;"", AH137=""), "Missing 2nd Comment Dislikes",
IF(AND(CONCATENATE(Z138:AH138)&lt;&gt;"", Z138=""), "Missing 3rd Comment Source Name",
IF(AND(CONCATENATE(Z138:AH138)&lt;&gt;"", AB138=""), "Missing 3rd Comment Message",
IF(AND($AN$3, $AP$3, CONCATENATE(Z138:AH138)&lt;&gt;"", AG138=""), "Missing 3rd Comment Likes",
IF(AND($AO$3, $AP$3, CONCATENATE(Z138:AH138)&lt;&gt;"", AH138=""), "Missing 3rd Comment Dislikes", "Valid"
)))))))))))))))))))))))))))))))))</f>
        <v>Unused</v>
      </c>
      <c r="C136" s="302"/>
      <c r="D136" s="351" t="s">
        <v>1331</v>
      </c>
      <c r="E136" s="352"/>
      <c r="F136" s="302"/>
      <c r="G136" s="302"/>
      <c r="H136" s="305"/>
      <c r="I136" s="352"/>
      <c r="J136" s="302"/>
      <c r="K136" s="302"/>
      <c r="L136" s="305"/>
      <c r="M136" s="354"/>
      <c r="N136" s="355"/>
      <c r="O136" s="356"/>
      <c r="P136" s="356"/>
      <c r="Q136" s="357"/>
      <c r="R136" s="358"/>
      <c r="S136" s="356"/>
      <c r="T136" s="356"/>
      <c r="U136" s="357"/>
      <c r="V136" s="358"/>
      <c r="W136" s="356"/>
      <c r="X136" s="356"/>
      <c r="Y136" s="359"/>
      <c r="Z136" s="360"/>
      <c r="AA136" s="305"/>
      <c r="AB136" s="354"/>
      <c r="AC136" s="302"/>
      <c r="AD136" s="302"/>
      <c r="AE136" s="302"/>
      <c r="AF136" s="305"/>
      <c r="AG136" s="361"/>
      <c r="AH136" s="458"/>
      <c r="AI136" s="108"/>
      <c r="AJ136" s="108"/>
      <c r="AK136" s="108"/>
      <c r="AL136" s="108"/>
      <c r="AM136" s="108"/>
      <c r="AN136" s="108"/>
      <c r="AO136" s="108"/>
      <c r="AP136" s="108"/>
      <c r="AQ136" s="108"/>
    </row>
    <row r="137" ht="22.5" customHeight="1">
      <c r="B137" s="331"/>
      <c r="D137" s="363"/>
      <c r="E137" s="331"/>
      <c r="H137" s="327"/>
      <c r="I137" s="331"/>
      <c r="L137" s="327"/>
      <c r="M137" s="331"/>
      <c r="N137" s="333"/>
      <c r="O137" s="334"/>
      <c r="P137" s="334"/>
      <c r="Q137" s="335"/>
      <c r="R137" s="336"/>
      <c r="S137" s="334"/>
      <c r="T137" s="334"/>
      <c r="U137" s="335"/>
      <c r="V137" s="336"/>
      <c r="W137" s="334"/>
      <c r="X137" s="334"/>
      <c r="Y137" s="337"/>
      <c r="Z137" s="364"/>
      <c r="AA137" s="327"/>
      <c r="AB137" s="365"/>
      <c r="AF137" s="327"/>
      <c r="AG137" s="366"/>
      <c r="AH137" s="367"/>
      <c r="AI137" s="108"/>
      <c r="AJ137" s="108"/>
      <c r="AK137" s="108"/>
      <c r="AL137" s="108"/>
      <c r="AM137" s="108"/>
      <c r="AN137" s="108"/>
      <c r="AO137" s="108"/>
      <c r="AP137" s="108"/>
      <c r="AQ137" s="108"/>
    </row>
    <row r="138" ht="22.5" customHeight="1">
      <c r="B138" s="181"/>
      <c r="C138" s="309"/>
      <c r="D138" s="368"/>
      <c r="E138" s="181"/>
      <c r="F138" s="309"/>
      <c r="G138" s="309"/>
      <c r="H138" s="310"/>
      <c r="I138" s="181"/>
      <c r="J138" s="309"/>
      <c r="K138" s="309"/>
      <c r="L138" s="310"/>
      <c r="M138" s="181"/>
      <c r="N138" s="342"/>
      <c r="O138" s="343"/>
      <c r="P138" s="343"/>
      <c r="Q138" s="344"/>
      <c r="R138" s="345"/>
      <c r="S138" s="343"/>
      <c r="T138" s="343"/>
      <c r="U138" s="344"/>
      <c r="V138" s="345"/>
      <c r="W138" s="343"/>
      <c r="X138" s="343"/>
      <c r="Y138" s="346"/>
      <c r="Z138" s="369"/>
      <c r="AA138" s="310"/>
      <c r="AB138" s="370"/>
      <c r="AC138" s="309"/>
      <c r="AD138" s="309"/>
      <c r="AE138" s="309"/>
      <c r="AF138" s="310"/>
      <c r="AG138" s="371"/>
      <c r="AH138" s="372"/>
      <c r="AI138" s="108"/>
      <c r="AJ138" s="108"/>
      <c r="AK138" s="108"/>
      <c r="AL138" s="108"/>
      <c r="AM138" s="108"/>
      <c r="AN138" s="108"/>
      <c r="AO138" s="108"/>
      <c r="AP138" s="108"/>
      <c r="AQ138" s="108"/>
    </row>
    <row r="139" ht="22.5" customHeight="1">
      <c r="B139" s="315" t="str">
        <f>IF(ISBLANK(D139), "Missing ID",
IF(CONCATENATE(E139:AG141)="", "Unused",
IF(AND(ISBLANK(E139), ISBLANK(I139)), "Missing Headline and Content",
IF(ISBLANK(M139), "Missing Is True",
IF(AND(M139&lt;&gt;"Yes", M139&lt;&gt;"No"), "Is True must be Yes or No",
IF(AND($AJ$3, NOT(ISBLANK(N139)), NOT(ISNUMBER(N139))), "Changes to Followers for Likes must be a Number",
IF(AND($AK$3, NOT(ISBLANK(O139)), NOT(ISNUMBER(O139))), "Changes to Followers for Disikes must be a Number",
IF(AND($AL$3, NOT(ISBLANK(P139)), NOT(ISNUMBER(P139))), "Changes to Followers for Shares must be a Number",
IF(AND($AM$3, NOT(ISBLANK(Q139)), NOT(ISNUMBER(Q139))), "Changes to Followers for Flags must be a Number",
IF(AND($AJ$3, NOT(ISBLANK(R139)), NOT(ISNUMBER(R139))), "Changes to Credibility for Likes must be a Number",
IF(AND($AK$3, NOT(ISBLANK(S139)), NOT(ISNUMBER(S139))), "Changes to Credibility for Disikes must be a Number",
IF(AND($AL$3, NOT(ISBLANK(T139)), NOT(ISNUMBER(T139))), "Changes to Credibility for Shares must be a Number",
IF(AND($AM$3, NOT(ISBLANK(U139)), NOT(ISNUMBER(U139))), "Changes to Credibility for Flags must be a Number",
IF(AND($AJ$3, $AP$3, NOT(ISBLANK(V139)), NOT(ISNUMBER(V139))), "Number of Likes must be a Number",
IF(AND($AK$3, $AP$3, NOT(ISBLANK(W139)), NOT(ISNUMBER(W139))), "Number of Disikes must be a Number",
IF(AND($AL$3, $AP$3, NOT(ISBLANK(X139)), NOT(ISNUMBER(X139))), "Number of Shares must be a Number",
IF(AND($AM$3, $AP$3, NOT(ISBLANK(Y139)), NOT(ISNUMBER(Y139))), "Number of Flags must be a Number",
IF(AND($AJ$3, $AP$3, NOT(ISBLANK(V139)), V139&lt;0), "Number of Likes cannot be Negative",
IF(AND($AK$3, $AP$3, NOT(ISBLANK(W139)), W139&lt;0), "Number of Disikes cannot be Negative",
IF(AND($AL$3, $AP$3, NOT(ISBLANK(X139)), X139&lt;0), "Number of Shares cannot be Negative",
IF(AND($AM$3, $AP$3, NOT(ISBLANK(Y139)), Y139&lt;0), "Number of Flags cannot be Negative",
IF(AND(CONCATENATE(Z139:AH139)&lt;&gt;"", Z139=""), "Missing 1st Comment Source Name",
IF(AND(CONCATENATE(Z139:AH139)&lt;&gt;"", AB139=""), "Missing 1st Comment Message",
IF(AND($AN$3, $AP$3, CONCATENATE(Z139:AH139)&lt;&gt;"", AG139=""), "Missing 1st Comment Likes",
IF(AND($AO$3, $AP$3, CONCATENATE(Z139:AH139)&lt;&gt;"", AH139=""), "Missing 1st Comment Dislikes",
IF(AND(CONCATENATE(Z140:AH140)&lt;&gt;"", Z140=""), "Missing 2nd Comment Source Name",
IF(AND(CONCATENATE(Z140:AH140)&lt;&gt;"", AB140=""), "Missing 2nd Comment Message",
IF(AND($AN$3, $AP$3, CONCATENATE(Z140:AH140)&lt;&gt;"", AG140=""), "Missing 2nd Comment Likes",
IF(AND($AO$3, $AP$3, CONCATENATE(Z140:AH140)&lt;&gt;"", AH140=""), "Missing 2nd Comment Dislikes",
IF(AND(CONCATENATE(Z141:AH141)&lt;&gt;"", Z141=""), "Missing 3rd Comment Source Name",
IF(AND(CONCATENATE(Z141:AH141)&lt;&gt;"", AB141=""), "Missing 3rd Comment Message",
IF(AND($AN$3, $AP$3, CONCATENATE(Z141:AH141)&lt;&gt;"", AG141=""), "Missing 3rd Comment Likes",
IF(AND($AO$3, $AP$3, CONCATENATE(Z141:AH141)&lt;&gt;"", AH141=""), "Missing 3rd Comment Dislikes", "Valid"
)))))))))))))))))))))))))))))))))</f>
        <v>Unused</v>
      </c>
      <c r="C139" s="302"/>
      <c r="D139" s="316" t="s">
        <v>1332</v>
      </c>
      <c r="E139" s="317"/>
      <c r="F139" s="302"/>
      <c r="G139" s="302"/>
      <c r="H139" s="305"/>
      <c r="I139" s="317"/>
      <c r="J139" s="302"/>
      <c r="K139" s="302"/>
      <c r="L139" s="305"/>
      <c r="M139" s="319"/>
      <c r="N139" s="450"/>
      <c r="O139" s="451"/>
      <c r="P139" s="451"/>
      <c r="Q139" s="452"/>
      <c r="R139" s="453"/>
      <c r="S139" s="451"/>
      <c r="T139" s="451"/>
      <c r="U139" s="452"/>
      <c r="V139" s="453"/>
      <c r="W139" s="451"/>
      <c r="X139" s="451"/>
      <c r="Y139" s="454"/>
      <c r="Z139" s="325"/>
      <c r="AA139" s="305"/>
      <c r="AB139" s="319"/>
      <c r="AC139" s="302"/>
      <c r="AD139" s="302"/>
      <c r="AE139" s="302"/>
      <c r="AF139" s="305"/>
      <c r="AG139" s="328"/>
      <c r="AH139" s="455"/>
      <c r="AI139" s="108"/>
      <c r="AJ139" s="108"/>
      <c r="AK139" s="108"/>
      <c r="AL139" s="108"/>
      <c r="AM139" s="108"/>
      <c r="AN139" s="108"/>
      <c r="AO139" s="108"/>
      <c r="AP139" s="108"/>
      <c r="AQ139" s="108"/>
    </row>
    <row r="140" ht="22.5" customHeight="1">
      <c r="B140" s="331"/>
      <c r="D140" s="332"/>
      <c r="E140" s="331"/>
      <c r="H140" s="327"/>
      <c r="I140" s="331"/>
      <c r="L140" s="327"/>
      <c r="M140" s="331"/>
      <c r="N140" s="333"/>
      <c r="O140" s="334"/>
      <c r="P140" s="334"/>
      <c r="Q140" s="335"/>
      <c r="R140" s="336"/>
      <c r="S140" s="334"/>
      <c r="T140" s="334"/>
      <c r="U140" s="335"/>
      <c r="V140" s="336"/>
      <c r="W140" s="334"/>
      <c r="X140" s="334"/>
      <c r="Y140" s="337"/>
      <c r="Z140" s="338"/>
      <c r="AA140" s="327"/>
      <c r="AB140" s="326"/>
      <c r="AF140" s="327"/>
      <c r="AG140" s="339"/>
      <c r="AH140" s="456"/>
      <c r="AI140" s="108"/>
      <c r="AJ140" s="108"/>
      <c r="AK140" s="108"/>
      <c r="AL140" s="108"/>
      <c r="AM140" s="108"/>
      <c r="AN140" s="108"/>
      <c r="AO140" s="108"/>
      <c r="AP140" s="108"/>
      <c r="AQ140" s="108"/>
    </row>
    <row r="141" ht="22.5" customHeight="1">
      <c r="B141" s="181"/>
      <c r="C141" s="309"/>
      <c r="D141" s="341"/>
      <c r="E141" s="181"/>
      <c r="F141" s="309"/>
      <c r="G141" s="309"/>
      <c r="H141" s="310"/>
      <c r="I141" s="181"/>
      <c r="J141" s="309"/>
      <c r="K141" s="309"/>
      <c r="L141" s="310"/>
      <c r="M141" s="181"/>
      <c r="N141" s="342"/>
      <c r="O141" s="343"/>
      <c r="P141" s="343"/>
      <c r="Q141" s="344"/>
      <c r="R141" s="345"/>
      <c r="S141" s="343"/>
      <c r="T141" s="343"/>
      <c r="U141" s="344"/>
      <c r="V141" s="345"/>
      <c r="W141" s="343"/>
      <c r="X141" s="343"/>
      <c r="Y141" s="346"/>
      <c r="Z141" s="347"/>
      <c r="AA141" s="310"/>
      <c r="AB141" s="348"/>
      <c r="AC141" s="309"/>
      <c r="AD141" s="309"/>
      <c r="AE141" s="309"/>
      <c r="AF141" s="310"/>
      <c r="AG141" s="349"/>
      <c r="AH141" s="457"/>
      <c r="AI141" s="108"/>
      <c r="AJ141" s="108"/>
      <c r="AK141" s="108"/>
      <c r="AL141" s="108"/>
      <c r="AM141" s="108"/>
      <c r="AN141" s="108"/>
      <c r="AO141" s="108"/>
      <c r="AP141" s="108"/>
      <c r="AQ141" s="108"/>
    </row>
    <row r="142" ht="22.5" customHeight="1">
      <c r="B142" s="315" t="str">
        <f>IF(ISBLANK(D142), "Missing ID",
IF(CONCATENATE(E142:AG144)="", "Unused",
IF(AND(ISBLANK(E142), ISBLANK(I142)), "Missing Headline and Content",
IF(ISBLANK(M142), "Missing Is True",
IF(AND(M142&lt;&gt;"Yes", M142&lt;&gt;"No"), "Is True must be Yes or No",
IF(AND($AJ$3, NOT(ISBLANK(N142)), NOT(ISNUMBER(N142))), "Changes to Followers for Likes must be a Number",
IF(AND($AK$3, NOT(ISBLANK(O142)), NOT(ISNUMBER(O142))), "Changes to Followers for Disikes must be a Number",
IF(AND($AL$3, NOT(ISBLANK(P142)), NOT(ISNUMBER(P142))), "Changes to Followers for Shares must be a Number",
IF(AND($AM$3, NOT(ISBLANK(Q142)), NOT(ISNUMBER(Q142))), "Changes to Followers for Flags must be a Number",
IF(AND($AJ$3, NOT(ISBLANK(R142)), NOT(ISNUMBER(R142))), "Changes to Credibility for Likes must be a Number",
IF(AND($AK$3, NOT(ISBLANK(S142)), NOT(ISNUMBER(S142))), "Changes to Credibility for Disikes must be a Number",
IF(AND($AL$3, NOT(ISBLANK(T142)), NOT(ISNUMBER(T142))), "Changes to Credibility for Shares must be a Number",
IF(AND($AM$3, NOT(ISBLANK(U142)), NOT(ISNUMBER(U142))), "Changes to Credibility for Flags must be a Number",
IF(AND($AJ$3, $AP$3, NOT(ISBLANK(V142)), NOT(ISNUMBER(V142))), "Number of Likes must be a Number",
IF(AND($AK$3, $AP$3, NOT(ISBLANK(W142)), NOT(ISNUMBER(W142))), "Number of Disikes must be a Number",
IF(AND($AL$3, $AP$3, NOT(ISBLANK(X142)), NOT(ISNUMBER(X142))), "Number of Shares must be a Number",
IF(AND($AM$3, $AP$3, NOT(ISBLANK(Y142)), NOT(ISNUMBER(Y142))), "Number of Flags must be a Number",
IF(AND($AJ$3, $AP$3, NOT(ISBLANK(V142)), V142&lt;0), "Number of Likes cannot be Negative",
IF(AND($AK$3, $AP$3, NOT(ISBLANK(W142)), W142&lt;0), "Number of Disikes cannot be Negative",
IF(AND($AL$3, $AP$3, NOT(ISBLANK(X142)), X142&lt;0), "Number of Shares cannot be Negative",
IF(AND($AM$3, $AP$3, NOT(ISBLANK(Y142)), Y142&lt;0), "Number of Flags cannot be Negative",
IF(AND(CONCATENATE(Z142:AH142)&lt;&gt;"", Z142=""), "Missing 1st Comment Source Name",
IF(AND(CONCATENATE(Z142:AH142)&lt;&gt;"", AB142=""), "Missing 1st Comment Message",
IF(AND($AN$3, $AP$3, CONCATENATE(Z142:AH142)&lt;&gt;"", AG142=""), "Missing 1st Comment Likes",
IF(AND($AO$3, $AP$3, CONCATENATE(Z142:AH142)&lt;&gt;"", AH142=""), "Missing 1st Comment Dislikes",
IF(AND(CONCATENATE(Z143:AH143)&lt;&gt;"", Z143=""), "Missing 2nd Comment Source Name",
IF(AND(CONCATENATE(Z143:AH143)&lt;&gt;"", AB143=""), "Missing 2nd Comment Message",
IF(AND($AN$3, $AP$3, CONCATENATE(Z143:AH143)&lt;&gt;"", AG143=""), "Missing 2nd Comment Likes",
IF(AND($AO$3, $AP$3, CONCATENATE(Z143:AH143)&lt;&gt;"", AH143=""), "Missing 2nd Comment Dislikes",
IF(AND(CONCATENATE(Z144:AH144)&lt;&gt;"", Z144=""), "Missing 3rd Comment Source Name",
IF(AND(CONCATENATE(Z144:AH144)&lt;&gt;"", AB144=""), "Missing 3rd Comment Message",
IF(AND($AN$3, $AP$3, CONCATENATE(Z144:AH144)&lt;&gt;"", AG144=""), "Missing 3rd Comment Likes",
IF(AND($AO$3, $AP$3, CONCATENATE(Z144:AH144)&lt;&gt;"", AH144=""), "Missing 3rd Comment Dislikes", "Valid"
)))))))))))))))))))))))))))))))))</f>
        <v>Unused</v>
      </c>
      <c r="C142" s="302"/>
      <c r="D142" s="351" t="s">
        <v>1333</v>
      </c>
      <c r="E142" s="352"/>
      <c r="F142" s="302"/>
      <c r="G142" s="302"/>
      <c r="H142" s="305"/>
      <c r="I142" s="352"/>
      <c r="J142" s="302"/>
      <c r="K142" s="302"/>
      <c r="L142" s="305"/>
      <c r="M142" s="354"/>
      <c r="N142" s="355"/>
      <c r="O142" s="356"/>
      <c r="P142" s="356"/>
      <c r="Q142" s="357"/>
      <c r="R142" s="358"/>
      <c r="S142" s="356"/>
      <c r="T142" s="356"/>
      <c r="U142" s="357"/>
      <c r="V142" s="358"/>
      <c r="W142" s="356"/>
      <c r="X142" s="356"/>
      <c r="Y142" s="359"/>
      <c r="Z142" s="360"/>
      <c r="AA142" s="305"/>
      <c r="AB142" s="354"/>
      <c r="AC142" s="302"/>
      <c r="AD142" s="302"/>
      <c r="AE142" s="302"/>
      <c r="AF142" s="305"/>
      <c r="AG142" s="361"/>
      <c r="AH142" s="458"/>
      <c r="AI142" s="108"/>
      <c r="AJ142" s="108"/>
      <c r="AK142" s="108"/>
      <c r="AL142" s="108"/>
      <c r="AM142" s="108"/>
      <c r="AN142" s="108"/>
      <c r="AO142" s="108"/>
      <c r="AP142" s="108"/>
      <c r="AQ142" s="108"/>
    </row>
    <row r="143" ht="22.5" customHeight="1">
      <c r="B143" s="331"/>
      <c r="D143" s="363"/>
      <c r="E143" s="331"/>
      <c r="H143" s="327"/>
      <c r="I143" s="331"/>
      <c r="L143" s="327"/>
      <c r="M143" s="331"/>
      <c r="N143" s="333"/>
      <c r="O143" s="334"/>
      <c r="P143" s="334"/>
      <c r="Q143" s="335"/>
      <c r="R143" s="336"/>
      <c r="S143" s="334"/>
      <c r="T143" s="334"/>
      <c r="U143" s="335"/>
      <c r="V143" s="336"/>
      <c r="W143" s="334"/>
      <c r="X143" s="334"/>
      <c r="Y143" s="337"/>
      <c r="Z143" s="364"/>
      <c r="AA143" s="327"/>
      <c r="AB143" s="365"/>
      <c r="AF143" s="327"/>
      <c r="AG143" s="366"/>
      <c r="AH143" s="367"/>
      <c r="AI143" s="108"/>
      <c r="AJ143" s="108"/>
      <c r="AK143" s="108"/>
      <c r="AL143" s="108"/>
      <c r="AM143" s="108"/>
      <c r="AN143" s="108"/>
      <c r="AO143" s="108"/>
      <c r="AP143" s="108"/>
      <c r="AQ143" s="108"/>
    </row>
    <row r="144" ht="22.5" customHeight="1">
      <c r="B144" s="181"/>
      <c r="C144" s="309"/>
      <c r="D144" s="368"/>
      <c r="E144" s="181"/>
      <c r="F144" s="309"/>
      <c r="G144" s="309"/>
      <c r="H144" s="310"/>
      <c r="I144" s="181"/>
      <c r="J144" s="309"/>
      <c r="K144" s="309"/>
      <c r="L144" s="310"/>
      <c r="M144" s="181"/>
      <c r="N144" s="342"/>
      <c r="O144" s="343"/>
      <c r="P144" s="343"/>
      <c r="Q144" s="344"/>
      <c r="R144" s="345"/>
      <c r="S144" s="343"/>
      <c r="T144" s="343"/>
      <c r="U144" s="344"/>
      <c r="V144" s="345"/>
      <c r="W144" s="343"/>
      <c r="X144" s="343"/>
      <c r="Y144" s="346"/>
      <c r="Z144" s="369"/>
      <c r="AA144" s="310"/>
      <c r="AB144" s="370"/>
      <c r="AC144" s="309"/>
      <c r="AD144" s="309"/>
      <c r="AE144" s="309"/>
      <c r="AF144" s="310"/>
      <c r="AG144" s="371"/>
      <c r="AH144" s="372"/>
      <c r="AI144" s="108"/>
      <c r="AJ144" s="108"/>
      <c r="AK144" s="108"/>
      <c r="AL144" s="108"/>
      <c r="AM144" s="108"/>
      <c r="AN144" s="108"/>
      <c r="AO144" s="108"/>
      <c r="AP144" s="108"/>
      <c r="AQ144" s="108"/>
    </row>
    <row r="145" ht="22.5" customHeight="1">
      <c r="B145" s="315" t="str">
        <f>IF(ISBLANK(D145), "Missing ID",
IF(CONCATENATE(E145:AG147)="", "Unused",
IF(AND(ISBLANK(E145), ISBLANK(I145)), "Missing Headline and Content",
IF(ISBLANK(M145), "Missing Is True",
IF(AND(M145&lt;&gt;"Yes", M145&lt;&gt;"No"), "Is True must be Yes or No",
IF(AND($AJ$3, NOT(ISBLANK(N145)), NOT(ISNUMBER(N145))), "Changes to Followers for Likes must be a Number",
IF(AND($AK$3, NOT(ISBLANK(O145)), NOT(ISNUMBER(O145))), "Changes to Followers for Disikes must be a Number",
IF(AND($AL$3, NOT(ISBLANK(P145)), NOT(ISNUMBER(P145))), "Changes to Followers for Shares must be a Number",
IF(AND($AM$3, NOT(ISBLANK(Q145)), NOT(ISNUMBER(Q145))), "Changes to Followers for Flags must be a Number",
IF(AND($AJ$3, NOT(ISBLANK(R145)), NOT(ISNUMBER(R145))), "Changes to Credibility for Likes must be a Number",
IF(AND($AK$3, NOT(ISBLANK(S145)), NOT(ISNUMBER(S145))), "Changes to Credibility for Disikes must be a Number",
IF(AND($AL$3, NOT(ISBLANK(T145)), NOT(ISNUMBER(T145))), "Changes to Credibility for Shares must be a Number",
IF(AND($AM$3, NOT(ISBLANK(U145)), NOT(ISNUMBER(U145))), "Changes to Credibility for Flags must be a Number",
IF(AND($AJ$3, $AP$3, NOT(ISBLANK(V145)), NOT(ISNUMBER(V145))), "Number of Likes must be a Number",
IF(AND($AK$3, $AP$3, NOT(ISBLANK(W145)), NOT(ISNUMBER(W145))), "Number of Disikes must be a Number",
IF(AND($AL$3, $AP$3, NOT(ISBLANK(X145)), NOT(ISNUMBER(X145))), "Number of Shares must be a Number",
IF(AND($AM$3, $AP$3, NOT(ISBLANK(Y145)), NOT(ISNUMBER(Y145))), "Number of Flags must be a Number",
IF(AND($AJ$3, $AP$3, NOT(ISBLANK(V145)), V145&lt;0), "Number of Likes cannot be Negative",
IF(AND($AK$3, $AP$3, NOT(ISBLANK(W145)), W145&lt;0), "Number of Disikes cannot be Negative",
IF(AND($AL$3, $AP$3, NOT(ISBLANK(X145)), X145&lt;0), "Number of Shares cannot be Negative",
IF(AND($AM$3, $AP$3, NOT(ISBLANK(Y145)), Y145&lt;0), "Number of Flags cannot be Negative",
IF(AND(CONCATENATE(Z145:AH145)&lt;&gt;"", Z145=""), "Missing 1st Comment Source Name",
IF(AND(CONCATENATE(Z145:AH145)&lt;&gt;"", AB145=""), "Missing 1st Comment Message",
IF(AND($AN$3, $AP$3, CONCATENATE(Z145:AH145)&lt;&gt;"", AG145=""), "Missing 1st Comment Likes",
IF(AND($AO$3, $AP$3, CONCATENATE(Z145:AH145)&lt;&gt;"", AH145=""), "Missing 1st Comment Dislikes",
IF(AND(CONCATENATE(Z146:AH146)&lt;&gt;"", Z146=""), "Missing 2nd Comment Source Name",
IF(AND(CONCATENATE(Z146:AH146)&lt;&gt;"", AB146=""), "Missing 2nd Comment Message",
IF(AND($AN$3, $AP$3, CONCATENATE(Z146:AH146)&lt;&gt;"", AG146=""), "Missing 2nd Comment Likes",
IF(AND($AO$3, $AP$3, CONCATENATE(Z146:AH146)&lt;&gt;"", AH146=""), "Missing 2nd Comment Dislikes",
IF(AND(CONCATENATE(Z147:AH147)&lt;&gt;"", Z147=""), "Missing 3rd Comment Source Name",
IF(AND(CONCATENATE(Z147:AH147)&lt;&gt;"", AB147=""), "Missing 3rd Comment Message",
IF(AND($AN$3, $AP$3, CONCATENATE(Z147:AH147)&lt;&gt;"", AG147=""), "Missing 3rd Comment Likes",
IF(AND($AO$3, $AP$3, CONCATENATE(Z147:AH147)&lt;&gt;"", AH147=""), "Missing 3rd Comment Dislikes", "Valid"
)))))))))))))))))))))))))))))))))</f>
        <v>Unused</v>
      </c>
      <c r="C145" s="302"/>
      <c r="D145" s="316" t="s">
        <v>1334</v>
      </c>
      <c r="E145" s="317"/>
      <c r="F145" s="302"/>
      <c r="G145" s="302"/>
      <c r="H145" s="305"/>
      <c r="I145" s="317"/>
      <c r="J145" s="302"/>
      <c r="K145" s="302"/>
      <c r="L145" s="305"/>
      <c r="M145" s="319"/>
      <c r="N145" s="450"/>
      <c r="O145" s="451"/>
      <c r="P145" s="451"/>
      <c r="Q145" s="452"/>
      <c r="R145" s="453"/>
      <c r="S145" s="451"/>
      <c r="T145" s="451"/>
      <c r="U145" s="452"/>
      <c r="V145" s="453"/>
      <c r="W145" s="451"/>
      <c r="X145" s="451"/>
      <c r="Y145" s="454"/>
      <c r="Z145" s="325"/>
      <c r="AA145" s="305"/>
      <c r="AB145" s="319"/>
      <c r="AC145" s="302"/>
      <c r="AD145" s="302"/>
      <c r="AE145" s="302"/>
      <c r="AF145" s="305"/>
      <c r="AG145" s="328"/>
      <c r="AH145" s="455"/>
      <c r="AI145" s="108"/>
      <c r="AJ145" s="108"/>
      <c r="AK145" s="108"/>
      <c r="AL145" s="108"/>
      <c r="AM145" s="108"/>
      <c r="AN145" s="108"/>
      <c r="AO145" s="108"/>
      <c r="AP145" s="108"/>
      <c r="AQ145" s="108"/>
    </row>
    <row r="146" ht="22.5" customHeight="1">
      <c r="B146" s="331"/>
      <c r="D146" s="332"/>
      <c r="E146" s="331"/>
      <c r="H146" s="327"/>
      <c r="I146" s="331"/>
      <c r="L146" s="327"/>
      <c r="M146" s="331"/>
      <c r="N146" s="333"/>
      <c r="O146" s="334"/>
      <c r="P146" s="334"/>
      <c r="Q146" s="335"/>
      <c r="R146" s="336"/>
      <c r="S146" s="334"/>
      <c r="T146" s="334"/>
      <c r="U146" s="335"/>
      <c r="V146" s="336"/>
      <c r="W146" s="334"/>
      <c r="X146" s="334"/>
      <c r="Y146" s="337"/>
      <c r="Z146" s="338"/>
      <c r="AA146" s="327"/>
      <c r="AB146" s="326"/>
      <c r="AF146" s="327"/>
      <c r="AG146" s="339"/>
      <c r="AH146" s="456"/>
      <c r="AI146" s="108"/>
      <c r="AJ146" s="108"/>
      <c r="AK146" s="108"/>
      <c r="AL146" s="108"/>
      <c r="AM146" s="108"/>
      <c r="AN146" s="108"/>
      <c r="AO146" s="108"/>
      <c r="AP146" s="108"/>
      <c r="AQ146" s="108"/>
    </row>
    <row r="147" ht="22.5" customHeight="1">
      <c r="B147" s="181"/>
      <c r="C147" s="309"/>
      <c r="D147" s="341"/>
      <c r="E147" s="181"/>
      <c r="F147" s="309"/>
      <c r="G147" s="309"/>
      <c r="H147" s="310"/>
      <c r="I147" s="181"/>
      <c r="J147" s="309"/>
      <c r="K147" s="309"/>
      <c r="L147" s="310"/>
      <c r="M147" s="181"/>
      <c r="N147" s="342"/>
      <c r="O147" s="343"/>
      <c r="P147" s="343"/>
      <c r="Q147" s="344"/>
      <c r="R147" s="345"/>
      <c r="S147" s="343"/>
      <c r="T147" s="343"/>
      <c r="U147" s="344"/>
      <c r="V147" s="345"/>
      <c r="W147" s="343"/>
      <c r="X147" s="343"/>
      <c r="Y147" s="346"/>
      <c r="Z147" s="347"/>
      <c r="AA147" s="310"/>
      <c r="AB147" s="348"/>
      <c r="AC147" s="309"/>
      <c r="AD147" s="309"/>
      <c r="AE147" s="309"/>
      <c r="AF147" s="310"/>
      <c r="AG147" s="349"/>
      <c r="AH147" s="457"/>
      <c r="AI147" s="108"/>
      <c r="AJ147" s="108"/>
      <c r="AK147" s="108"/>
      <c r="AL147" s="108"/>
      <c r="AM147" s="108"/>
      <c r="AN147" s="108"/>
      <c r="AO147" s="108"/>
      <c r="AP147" s="108"/>
      <c r="AQ147" s="108"/>
    </row>
    <row r="148" ht="22.5" customHeight="1">
      <c r="B148" s="315" t="str">
        <f>IF(ISBLANK(D148), "Missing ID",
IF(CONCATENATE(E148:AG150)="", "Unused",
IF(AND(ISBLANK(E148), ISBLANK(I148)), "Missing Headline and Content",
IF(ISBLANK(M148), "Missing Is True",
IF(AND(M148&lt;&gt;"Yes", M148&lt;&gt;"No"), "Is True must be Yes or No",
IF(AND($AJ$3, NOT(ISBLANK(N148)), NOT(ISNUMBER(N148))), "Changes to Followers for Likes must be a Number",
IF(AND($AK$3, NOT(ISBLANK(O148)), NOT(ISNUMBER(O148))), "Changes to Followers for Disikes must be a Number",
IF(AND($AL$3, NOT(ISBLANK(P148)), NOT(ISNUMBER(P148))), "Changes to Followers for Shares must be a Number",
IF(AND($AM$3, NOT(ISBLANK(Q148)), NOT(ISNUMBER(Q148))), "Changes to Followers for Flags must be a Number",
IF(AND($AJ$3, NOT(ISBLANK(R148)), NOT(ISNUMBER(R148))), "Changes to Credibility for Likes must be a Number",
IF(AND($AK$3, NOT(ISBLANK(S148)), NOT(ISNUMBER(S148))), "Changes to Credibility for Disikes must be a Number",
IF(AND($AL$3, NOT(ISBLANK(T148)), NOT(ISNUMBER(T148))), "Changes to Credibility for Shares must be a Number",
IF(AND($AM$3, NOT(ISBLANK(U148)), NOT(ISNUMBER(U148))), "Changes to Credibility for Flags must be a Number",
IF(AND($AJ$3, $AP$3, NOT(ISBLANK(V148)), NOT(ISNUMBER(V148))), "Number of Likes must be a Number",
IF(AND($AK$3, $AP$3, NOT(ISBLANK(W148)), NOT(ISNUMBER(W148))), "Number of Disikes must be a Number",
IF(AND($AL$3, $AP$3, NOT(ISBLANK(X148)), NOT(ISNUMBER(X148))), "Number of Shares must be a Number",
IF(AND($AM$3, $AP$3, NOT(ISBLANK(Y148)), NOT(ISNUMBER(Y148))), "Number of Flags must be a Number",
IF(AND($AJ$3, $AP$3, NOT(ISBLANK(V148)), V148&lt;0), "Number of Likes cannot be Negative",
IF(AND($AK$3, $AP$3, NOT(ISBLANK(W148)), W148&lt;0), "Number of Disikes cannot be Negative",
IF(AND($AL$3, $AP$3, NOT(ISBLANK(X148)), X148&lt;0), "Number of Shares cannot be Negative",
IF(AND($AM$3, $AP$3, NOT(ISBLANK(Y148)), Y148&lt;0), "Number of Flags cannot be Negative",
IF(AND(CONCATENATE(Z148:AH148)&lt;&gt;"", Z148=""), "Missing 1st Comment Source Name",
IF(AND(CONCATENATE(Z148:AH148)&lt;&gt;"", AB148=""), "Missing 1st Comment Message",
IF(AND($AN$3, $AP$3, CONCATENATE(Z148:AH148)&lt;&gt;"", AG148=""), "Missing 1st Comment Likes",
IF(AND($AO$3, $AP$3, CONCATENATE(Z148:AH148)&lt;&gt;"", AH148=""), "Missing 1st Comment Dislikes",
IF(AND(CONCATENATE(Z149:AH149)&lt;&gt;"", Z149=""), "Missing 2nd Comment Source Name",
IF(AND(CONCATENATE(Z149:AH149)&lt;&gt;"", AB149=""), "Missing 2nd Comment Message",
IF(AND($AN$3, $AP$3, CONCATENATE(Z149:AH149)&lt;&gt;"", AG149=""), "Missing 2nd Comment Likes",
IF(AND($AO$3, $AP$3, CONCATENATE(Z149:AH149)&lt;&gt;"", AH149=""), "Missing 2nd Comment Dislikes",
IF(AND(CONCATENATE(Z150:AH150)&lt;&gt;"", Z150=""), "Missing 3rd Comment Source Name",
IF(AND(CONCATENATE(Z150:AH150)&lt;&gt;"", AB150=""), "Missing 3rd Comment Message",
IF(AND($AN$3, $AP$3, CONCATENATE(Z150:AH150)&lt;&gt;"", AG150=""), "Missing 3rd Comment Likes",
IF(AND($AO$3, $AP$3, CONCATENATE(Z150:AH150)&lt;&gt;"", AH150=""), "Missing 3rd Comment Dislikes", "Valid"
)))))))))))))))))))))))))))))))))</f>
        <v>Unused</v>
      </c>
      <c r="C148" s="302"/>
      <c r="D148" s="351" t="s">
        <v>1335</v>
      </c>
      <c r="E148" s="352"/>
      <c r="F148" s="302"/>
      <c r="G148" s="302"/>
      <c r="H148" s="305"/>
      <c r="I148" s="352"/>
      <c r="J148" s="302"/>
      <c r="K148" s="302"/>
      <c r="L148" s="305"/>
      <c r="M148" s="354"/>
      <c r="N148" s="355"/>
      <c r="O148" s="356"/>
      <c r="P148" s="356"/>
      <c r="Q148" s="357"/>
      <c r="R148" s="358"/>
      <c r="S148" s="356"/>
      <c r="T148" s="356"/>
      <c r="U148" s="357"/>
      <c r="V148" s="358"/>
      <c r="W148" s="356"/>
      <c r="X148" s="356"/>
      <c r="Y148" s="359"/>
      <c r="Z148" s="360"/>
      <c r="AA148" s="305"/>
      <c r="AB148" s="354"/>
      <c r="AC148" s="302"/>
      <c r="AD148" s="302"/>
      <c r="AE148" s="302"/>
      <c r="AF148" s="305"/>
      <c r="AG148" s="361"/>
      <c r="AH148" s="458"/>
      <c r="AI148" s="108"/>
      <c r="AJ148" s="108"/>
      <c r="AK148" s="108"/>
      <c r="AL148" s="108"/>
      <c r="AM148" s="108"/>
      <c r="AN148" s="108"/>
      <c r="AO148" s="108"/>
      <c r="AP148" s="108"/>
      <c r="AQ148" s="108"/>
    </row>
    <row r="149" ht="22.5" customHeight="1">
      <c r="B149" s="331"/>
      <c r="D149" s="363"/>
      <c r="E149" s="331"/>
      <c r="H149" s="327"/>
      <c r="I149" s="331"/>
      <c r="L149" s="327"/>
      <c r="M149" s="331"/>
      <c r="N149" s="333"/>
      <c r="O149" s="334"/>
      <c r="P149" s="334"/>
      <c r="Q149" s="335"/>
      <c r="R149" s="336"/>
      <c r="S149" s="334"/>
      <c r="T149" s="334"/>
      <c r="U149" s="335"/>
      <c r="V149" s="336"/>
      <c r="W149" s="334"/>
      <c r="X149" s="334"/>
      <c r="Y149" s="337"/>
      <c r="Z149" s="364"/>
      <c r="AA149" s="327"/>
      <c r="AB149" s="365"/>
      <c r="AF149" s="327"/>
      <c r="AG149" s="366"/>
      <c r="AH149" s="367"/>
      <c r="AI149" s="108"/>
      <c r="AJ149" s="108"/>
      <c r="AK149" s="108"/>
      <c r="AL149" s="108"/>
      <c r="AM149" s="108"/>
      <c r="AN149" s="108"/>
      <c r="AO149" s="108"/>
      <c r="AP149" s="108"/>
      <c r="AQ149" s="108"/>
    </row>
    <row r="150" ht="22.5" customHeight="1">
      <c r="B150" s="181"/>
      <c r="C150" s="309"/>
      <c r="D150" s="368"/>
      <c r="E150" s="181"/>
      <c r="F150" s="309"/>
      <c r="G150" s="309"/>
      <c r="H150" s="310"/>
      <c r="I150" s="181"/>
      <c r="J150" s="309"/>
      <c r="K150" s="309"/>
      <c r="L150" s="310"/>
      <c r="M150" s="181"/>
      <c r="N150" s="342"/>
      <c r="O150" s="343"/>
      <c r="P150" s="343"/>
      <c r="Q150" s="344"/>
      <c r="R150" s="345"/>
      <c r="S150" s="343"/>
      <c r="T150" s="343"/>
      <c r="U150" s="344"/>
      <c r="V150" s="345"/>
      <c r="W150" s="343"/>
      <c r="X150" s="343"/>
      <c r="Y150" s="346"/>
      <c r="Z150" s="369"/>
      <c r="AA150" s="310"/>
      <c r="AB150" s="370"/>
      <c r="AC150" s="309"/>
      <c r="AD150" s="309"/>
      <c r="AE150" s="309"/>
      <c r="AF150" s="310"/>
      <c r="AG150" s="371"/>
      <c r="AH150" s="372"/>
      <c r="AI150" s="108"/>
      <c r="AJ150" s="108"/>
      <c r="AK150" s="108"/>
      <c r="AL150" s="108"/>
      <c r="AM150" s="108"/>
      <c r="AN150" s="108"/>
      <c r="AO150" s="108"/>
      <c r="AP150" s="108"/>
      <c r="AQ150" s="108"/>
    </row>
    <row r="151" ht="22.5" customHeight="1">
      <c r="B151" s="315" t="str">
        <f>IF(ISBLANK(D151), "Missing ID",
IF(CONCATENATE(E151:AG153)="", "Unused",
IF(AND(ISBLANK(E151), ISBLANK(I151)), "Missing Headline and Content",
IF(ISBLANK(M151), "Missing Is True",
IF(AND(M151&lt;&gt;"Yes", M151&lt;&gt;"No"), "Is True must be Yes or No",
IF(AND($AJ$3, NOT(ISBLANK(N151)), NOT(ISNUMBER(N151))), "Changes to Followers for Likes must be a Number",
IF(AND($AK$3, NOT(ISBLANK(O151)), NOT(ISNUMBER(O151))), "Changes to Followers for Disikes must be a Number",
IF(AND($AL$3, NOT(ISBLANK(P151)), NOT(ISNUMBER(P151))), "Changes to Followers for Shares must be a Number",
IF(AND($AM$3, NOT(ISBLANK(Q151)), NOT(ISNUMBER(Q151))), "Changes to Followers for Flags must be a Number",
IF(AND($AJ$3, NOT(ISBLANK(R151)), NOT(ISNUMBER(R151))), "Changes to Credibility for Likes must be a Number",
IF(AND($AK$3, NOT(ISBLANK(S151)), NOT(ISNUMBER(S151))), "Changes to Credibility for Disikes must be a Number",
IF(AND($AL$3, NOT(ISBLANK(T151)), NOT(ISNUMBER(T151))), "Changes to Credibility for Shares must be a Number",
IF(AND($AM$3, NOT(ISBLANK(U151)), NOT(ISNUMBER(U151))), "Changes to Credibility for Flags must be a Number",
IF(AND($AJ$3, $AP$3, NOT(ISBLANK(V151)), NOT(ISNUMBER(V151))), "Number of Likes must be a Number",
IF(AND($AK$3, $AP$3, NOT(ISBLANK(W151)), NOT(ISNUMBER(W151))), "Number of Disikes must be a Number",
IF(AND($AL$3, $AP$3, NOT(ISBLANK(X151)), NOT(ISNUMBER(X151))), "Number of Shares must be a Number",
IF(AND($AM$3, $AP$3, NOT(ISBLANK(Y151)), NOT(ISNUMBER(Y151))), "Number of Flags must be a Number",
IF(AND($AJ$3, $AP$3, NOT(ISBLANK(V151)), V151&lt;0), "Number of Likes cannot be Negative",
IF(AND($AK$3, $AP$3, NOT(ISBLANK(W151)), W151&lt;0), "Number of Disikes cannot be Negative",
IF(AND($AL$3, $AP$3, NOT(ISBLANK(X151)), X151&lt;0), "Number of Shares cannot be Negative",
IF(AND($AM$3, $AP$3, NOT(ISBLANK(Y151)), Y151&lt;0), "Number of Flags cannot be Negative",
IF(AND(CONCATENATE(Z151:AH151)&lt;&gt;"", Z151=""), "Missing 1st Comment Source Name",
IF(AND(CONCATENATE(Z151:AH151)&lt;&gt;"", AB151=""), "Missing 1st Comment Message",
IF(AND($AN$3, $AP$3, CONCATENATE(Z151:AH151)&lt;&gt;"", AG151=""), "Missing 1st Comment Likes",
IF(AND($AO$3, $AP$3, CONCATENATE(Z151:AH151)&lt;&gt;"", AH151=""), "Missing 1st Comment Dislikes",
IF(AND(CONCATENATE(Z152:AH152)&lt;&gt;"", Z152=""), "Missing 2nd Comment Source Name",
IF(AND(CONCATENATE(Z152:AH152)&lt;&gt;"", AB152=""), "Missing 2nd Comment Message",
IF(AND($AN$3, $AP$3, CONCATENATE(Z152:AH152)&lt;&gt;"", AG152=""), "Missing 2nd Comment Likes",
IF(AND($AO$3, $AP$3, CONCATENATE(Z152:AH152)&lt;&gt;"", AH152=""), "Missing 2nd Comment Dislikes",
IF(AND(CONCATENATE(Z153:AH153)&lt;&gt;"", Z153=""), "Missing 3rd Comment Source Name",
IF(AND(CONCATENATE(Z153:AH153)&lt;&gt;"", AB153=""), "Missing 3rd Comment Message",
IF(AND($AN$3, $AP$3, CONCATENATE(Z153:AH153)&lt;&gt;"", AG153=""), "Missing 3rd Comment Likes",
IF(AND($AO$3, $AP$3, CONCATENATE(Z153:AH153)&lt;&gt;"", AH153=""), "Missing 3rd Comment Dislikes", "Valid"
)))))))))))))))))))))))))))))))))</f>
        <v>Unused</v>
      </c>
      <c r="C151" s="302"/>
      <c r="D151" s="316" t="s">
        <v>1336</v>
      </c>
      <c r="E151" s="317"/>
      <c r="F151" s="302"/>
      <c r="G151" s="302"/>
      <c r="H151" s="305"/>
      <c r="I151" s="317"/>
      <c r="J151" s="302"/>
      <c r="K151" s="302"/>
      <c r="L151" s="305"/>
      <c r="M151" s="319"/>
      <c r="N151" s="450"/>
      <c r="O151" s="451"/>
      <c r="P151" s="451"/>
      <c r="Q151" s="452"/>
      <c r="R151" s="453"/>
      <c r="S151" s="451"/>
      <c r="T151" s="451"/>
      <c r="U151" s="452"/>
      <c r="V151" s="453"/>
      <c r="W151" s="451"/>
      <c r="X151" s="451"/>
      <c r="Y151" s="454"/>
      <c r="Z151" s="325"/>
      <c r="AA151" s="305"/>
      <c r="AB151" s="319"/>
      <c r="AC151" s="302"/>
      <c r="AD151" s="302"/>
      <c r="AE151" s="302"/>
      <c r="AF151" s="305"/>
      <c r="AG151" s="328"/>
      <c r="AH151" s="455"/>
      <c r="AI151" s="108"/>
      <c r="AJ151" s="108"/>
      <c r="AK151" s="108"/>
      <c r="AL151" s="108"/>
      <c r="AM151" s="108"/>
      <c r="AN151" s="108"/>
      <c r="AO151" s="108"/>
      <c r="AP151" s="108"/>
      <c r="AQ151" s="108"/>
    </row>
    <row r="152" ht="22.5" customHeight="1">
      <c r="B152" s="331"/>
      <c r="D152" s="332"/>
      <c r="E152" s="331"/>
      <c r="H152" s="327"/>
      <c r="I152" s="331"/>
      <c r="L152" s="327"/>
      <c r="M152" s="331"/>
      <c r="N152" s="333"/>
      <c r="O152" s="334"/>
      <c r="P152" s="334"/>
      <c r="Q152" s="335"/>
      <c r="R152" s="336"/>
      <c r="S152" s="334"/>
      <c r="T152" s="334"/>
      <c r="U152" s="335"/>
      <c r="V152" s="336"/>
      <c r="W152" s="334"/>
      <c r="X152" s="334"/>
      <c r="Y152" s="337"/>
      <c r="Z152" s="338"/>
      <c r="AA152" s="327"/>
      <c r="AB152" s="326"/>
      <c r="AF152" s="327"/>
      <c r="AG152" s="339"/>
      <c r="AH152" s="456"/>
      <c r="AI152" s="108"/>
      <c r="AJ152" s="108"/>
      <c r="AK152" s="108"/>
      <c r="AL152" s="108"/>
      <c r="AM152" s="108"/>
      <c r="AN152" s="108"/>
      <c r="AO152" s="108"/>
      <c r="AP152" s="108"/>
      <c r="AQ152" s="108"/>
    </row>
    <row r="153" ht="22.5" customHeight="1">
      <c r="B153" s="181"/>
      <c r="C153" s="309"/>
      <c r="D153" s="341"/>
      <c r="E153" s="181"/>
      <c r="F153" s="309"/>
      <c r="G153" s="309"/>
      <c r="H153" s="310"/>
      <c r="I153" s="181"/>
      <c r="J153" s="309"/>
      <c r="K153" s="309"/>
      <c r="L153" s="310"/>
      <c r="M153" s="181"/>
      <c r="N153" s="342"/>
      <c r="O153" s="343"/>
      <c r="P153" s="343"/>
      <c r="Q153" s="344"/>
      <c r="R153" s="345"/>
      <c r="S153" s="343"/>
      <c r="T153" s="343"/>
      <c r="U153" s="344"/>
      <c r="V153" s="345"/>
      <c r="W153" s="343"/>
      <c r="X153" s="343"/>
      <c r="Y153" s="346"/>
      <c r="Z153" s="347"/>
      <c r="AA153" s="310"/>
      <c r="AB153" s="348"/>
      <c r="AC153" s="309"/>
      <c r="AD153" s="309"/>
      <c r="AE153" s="309"/>
      <c r="AF153" s="310"/>
      <c r="AG153" s="349"/>
      <c r="AH153" s="457"/>
      <c r="AI153" s="108"/>
      <c r="AJ153" s="108"/>
      <c r="AK153" s="108"/>
      <c r="AL153" s="108"/>
      <c r="AM153" s="108"/>
      <c r="AN153" s="108"/>
      <c r="AO153" s="108"/>
      <c r="AP153" s="108"/>
      <c r="AQ153" s="108"/>
    </row>
    <row r="154" ht="22.5" customHeight="1">
      <c r="B154" s="315" t="str">
        <f>IF(ISBLANK(D154), "Missing ID",
IF(CONCATENATE(E154:AG156)="", "Unused",
IF(AND(ISBLANK(E154), ISBLANK(I154)), "Missing Headline and Content",
IF(ISBLANK(M154), "Missing Is True",
IF(AND(M154&lt;&gt;"Yes", M154&lt;&gt;"No"), "Is True must be Yes or No",
IF(AND($AJ$3, NOT(ISBLANK(N154)), NOT(ISNUMBER(N154))), "Changes to Followers for Likes must be a Number",
IF(AND($AK$3, NOT(ISBLANK(O154)), NOT(ISNUMBER(O154))), "Changes to Followers for Disikes must be a Number",
IF(AND($AL$3, NOT(ISBLANK(P154)), NOT(ISNUMBER(P154))), "Changes to Followers for Shares must be a Number",
IF(AND($AM$3, NOT(ISBLANK(Q154)), NOT(ISNUMBER(Q154))), "Changes to Followers for Flags must be a Number",
IF(AND($AJ$3, NOT(ISBLANK(R154)), NOT(ISNUMBER(R154))), "Changes to Credibility for Likes must be a Number",
IF(AND($AK$3, NOT(ISBLANK(S154)), NOT(ISNUMBER(S154))), "Changes to Credibility for Disikes must be a Number",
IF(AND($AL$3, NOT(ISBLANK(T154)), NOT(ISNUMBER(T154))), "Changes to Credibility for Shares must be a Number",
IF(AND($AM$3, NOT(ISBLANK(U154)), NOT(ISNUMBER(U154))), "Changes to Credibility for Flags must be a Number",
IF(AND($AJ$3, $AP$3, NOT(ISBLANK(V154)), NOT(ISNUMBER(V154))), "Number of Likes must be a Number",
IF(AND($AK$3, $AP$3, NOT(ISBLANK(W154)), NOT(ISNUMBER(W154))), "Number of Disikes must be a Number",
IF(AND($AL$3, $AP$3, NOT(ISBLANK(X154)), NOT(ISNUMBER(X154))), "Number of Shares must be a Number",
IF(AND($AM$3, $AP$3, NOT(ISBLANK(Y154)), NOT(ISNUMBER(Y154))), "Number of Flags must be a Number",
IF(AND($AJ$3, $AP$3, NOT(ISBLANK(V154)), V154&lt;0), "Number of Likes cannot be Negative",
IF(AND($AK$3, $AP$3, NOT(ISBLANK(W154)), W154&lt;0), "Number of Disikes cannot be Negative",
IF(AND($AL$3, $AP$3, NOT(ISBLANK(X154)), X154&lt;0), "Number of Shares cannot be Negative",
IF(AND($AM$3, $AP$3, NOT(ISBLANK(Y154)), Y154&lt;0), "Number of Flags cannot be Negative",
IF(AND(CONCATENATE(Z154:AH154)&lt;&gt;"", Z154=""), "Missing 1st Comment Source Name",
IF(AND(CONCATENATE(Z154:AH154)&lt;&gt;"", AB154=""), "Missing 1st Comment Message",
IF(AND($AN$3, $AP$3, CONCATENATE(Z154:AH154)&lt;&gt;"", AG154=""), "Missing 1st Comment Likes",
IF(AND($AO$3, $AP$3, CONCATENATE(Z154:AH154)&lt;&gt;"", AH154=""), "Missing 1st Comment Dislikes",
IF(AND(CONCATENATE(Z155:AH155)&lt;&gt;"", Z155=""), "Missing 2nd Comment Source Name",
IF(AND(CONCATENATE(Z155:AH155)&lt;&gt;"", AB155=""), "Missing 2nd Comment Message",
IF(AND($AN$3, $AP$3, CONCATENATE(Z155:AH155)&lt;&gt;"", AG155=""), "Missing 2nd Comment Likes",
IF(AND($AO$3, $AP$3, CONCATENATE(Z155:AH155)&lt;&gt;"", AH155=""), "Missing 2nd Comment Dislikes",
IF(AND(CONCATENATE(Z156:AH156)&lt;&gt;"", Z156=""), "Missing 3rd Comment Source Name",
IF(AND(CONCATENATE(Z156:AH156)&lt;&gt;"", AB156=""), "Missing 3rd Comment Message",
IF(AND($AN$3, $AP$3, CONCATENATE(Z156:AH156)&lt;&gt;"", AG156=""), "Missing 3rd Comment Likes",
IF(AND($AO$3, $AP$3, CONCATENATE(Z156:AH156)&lt;&gt;"", AH156=""), "Missing 3rd Comment Dislikes", "Valid"
)))))))))))))))))))))))))))))))))</f>
        <v>Unused</v>
      </c>
      <c r="C154" s="302"/>
      <c r="D154" s="351" t="s">
        <v>1337</v>
      </c>
      <c r="E154" s="352"/>
      <c r="F154" s="302"/>
      <c r="G154" s="302"/>
      <c r="H154" s="305"/>
      <c r="I154" s="352"/>
      <c r="J154" s="302"/>
      <c r="K154" s="302"/>
      <c r="L154" s="305"/>
      <c r="M154" s="354"/>
      <c r="N154" s="355"/>
      <c r="O154" s="356"/>
      <c r="P154" s="356"/>
      <c r="Q154" s="357"/>
      <c r="R154" s="358"/>
      <c r="S154" s="356"/>
      <c r="T154" s="356"/>
      <c r="U154" s="357"/>
      <c r="V154" s="358"/>
      <c r="W154" s="356"/>
      <c r="X154" s="356"/>
      <c r="Y154" s="359"/>
      <c r="Z154" s="360"/>
      <c r="AA154" s="305"/>
      <c r="AB154" s="354"/>
      <c r="AC154" s="302"/>
      <c r="AD154" s="302"/>
      <c r="AE154" s="302"/>
      <c r="AF154" s="305"/>
      <c r="AG154" s="361"/>
      <c r="AH154" s="458"/>
      <c r="AI154" s="108"/>
      <c r="AJ154" s="108"/>
      <c r="AK154" s="108"/>
      <c r="AL154" s="108"/>
      <c r="AM154" s="108"/>
      <c r="AN154" s="108"/>
      <c r="AO154" s="108"/>
      <c r="AP154" s="108"/>
      <c r="AQ154" s="108"/>
    </row>
    <row r="155" ht="22.5" customHeight="1">
      <c r="B155" s="331"/>
      <c r="D155" s="363"/>
      <c r="E155" s="331"/>
      <c r="H155" s="327"/>
      <c r="I155" s="331"/>
      <c r="L155" s="327"/>
      <c r="M155" s="331"/>
      <c r="N155" s="333"/>
      <c r="O155" s="334"/>
      <c r="P155" s="334"/>
      <c r="Q155" s="335"/>
      <c r="R155" s="336"/>
      <c r="S155" s="334"/>
      <c r="T155" s="334"/>
      <c r="U155" s="335"/>
      <c r="V155" s="336"/>
      <c r="W155" s="334"/>
      <c r="X155" s="334"/>
      <c r="Y155" s="337"/>
      <c r="Z155" s="364"/>
      <c r="AA155" s="327"/>
      <c r="AB155" s="365"/>
      <c r="AF155" s="327"/>
      <c r="AG155" s="366"/>
      <c r="AH155" s="367"/>
      <c r="AI155" s="108"/>
      <c r="AJ155" s="108"/>
      <c r="AK155" s="108"/>
      <c r="AL155" s="108"/>
      <c r="AM155" s="108"/>
      <c r="AN155" s="108"/>
      <c r="AO155" s="108"/>
      <c r="AP155" s="108"/>
      <c r="AQ155" s="108"/>
    </row>
    <row r="156" ht="22.5" customHeight="1">
      <c r="B156" s="181"/>
      <c r="C156" s="309"/>
      <c r="D156" s="368"/>
      <c r="E156" s="181"/>
      <c r="F156" s="309"/>
      <c r="G156" s="309"/>
      <c r="H156" s="310"/>
      <c r="I156" s="181"/>
      <c r="J156" s="309"/>
      <c r="K156" s="309"/>
      <c r="L156" s="310"/>
      <c r="M156" s="181"/>
      <c r="N156" s="342"/>
      <c r="O156" s="343"/>
      <c r="P156" s="343"/>
      <c r="Q156" s="344"/>
      <c r="R156" s="345"/>
      <c r="S156" s="343"/>
      <c r="T156" s="343"/>
      <c r="U156" s="344"/>
      <c r="V156" s="345"/>
      <c r="W156" s="343"/>
      <c r="X156" s="343"/>
      <c r="Y156" s="346"/>
      <c r="Z156" s="369"/>
      <c r="AA156" s="310"/>
      <c r="AB156" s="370"/>
      <c r="AC156" s="309"/>
      <c r="AD156" s="309"/>
      <c r="AE156" s="309"/>
      <c r="AF156" s="310"/>
      <c r="AG156" s="371"/>
      <c r="AH156" s="372"/>
      <c r="AI156" s="108"/>
      <c r="AJ156" s="108"/>
      <c r="AK156" s="108"/>
      <c r="AL156" s="108"/>
      <c r="AM156" s="108"/>
      <c r="AN156" s="108"/>
      <c r="AO156" s="108"/>
      <c r="AP156" s="108"/>
      <c r="AQ156" s="108"/>
    </row>
    <row r="157" ht="22.5" customHeight="1">
      <c r="B157" s="315" t="str">
        <f>IF(ISBLANK(D157), "Missing ID",
IF(CONCATENATE(E157:AG159)="", "Unused",
IF(AND(ISBLANK(E157), ISBLANK(I157)), "Missing Headline and Content",
IF(ISBLANK(M157), "Missing Is True",
IF(AND(M157&lt;&gt;"Yes", M157&lt;&gt;"No"), "Is True must be Yes or No",
IF(AND($AJ$3, NOT(ISBLANK(N157)), NOT(ISNUMBER(N157))), "Changes to Followers for Likes must be a Number",
IF(AND($AK$3, NOT(ISBLANK(O157)), NOT(ISNUMBER(O157))), "Changes to Followers for Disikes must be a Number",
IF(AND($AL$3, NOT(ISBLANK(P157)), NOT(ISNUMBER(P157))), "Changes to Followers for Shares must be a Number",
IF(AND($AM$3, NOT(ISBLANK(Q157)), NOT(ISNUMBER(Q157))), "Changes to Followers for Flags must be a Number",
IF(AND($AJ$3, NOT(ISBLANK(R157)), NOT(ISNUMBER(R157))), "Changes to Credibility for Likes must be a Number",
IF(AND($AK$3, NOT(ISBLANK(S157)), NOT(ISNUMBER(S157))), "Changes to Credibility for Disikes must be a Number",
IF(AND($AL$3, NOT(ISBLANK(T157)), NOT(ISNUMBER(T157))), "Changes to Credibility for Shares must be a Number",
IF(AND($AM$3, NOT(ISBLANK(U157)), NOT(ISNUMBER(U157))), "Changes to Credibility for Flags must be a Number",
IF(AND($AJ$3, $AP$3, NOT(ISBLANK(V157)), NOT(ISNUMBER(V157))), "Number of Likes must be a Number",
IF(AND($AK$3, $AP$3, NOT(ISBLANK(W157)), NOT(ISNUMBER(W157))), "Number of Disikes must be a Number",
IF(AND($AL$3, $AP$3, NOT(ISBLANK(X157)), NOT(ISNUMBER(X157))), "Number of Shares must be a Number",
IF(AND($AM$3, $AP$3, NOT(ISBLANK(Y157)), NOT(ISNUMBER(Y157))), "Number of Flags must be a Number",
IF(AND($AJ$3, $AP$3, NOT(ISBLANK(V157)), V157&lt;0), "Number of Likes cannot be Negative",
IF(AND($AK$3, $AP$3, NOT(ISBLANK(W157)), W157&lt;0), "Number of Disikes cannot be Negative",
IF(AND($AL$3, $AP$3, NOT(ISBLANK(X157)), X157&lt;0), "Number of Shares cannot be Negative",
IF(AND($AM$3, $AP$3, NOT(ISBLANK(Y157)), Y157&lt;0), "Number of Flags cannot be Negative",
IF(AND(CONCATENATE(Z157:AH157)&lt;&gt;"", Z157=""), "Missing 1st Comment Source Name",
IF(AND(CONCATENATE(Z157:AH157)&lt;&gt;"", AB157=""), "Missing 1st Comment Message",
IF(AND($AN$3, $AP$3, CONCATENATE(Z157:AH157)&lt;&gt;"", AG157=""), "Missing 1st Comment Likes",
IF(AND($AO$3, $AP$3, CONCATENATE(Z157:AH157)&lt;&gt;"", AH157=""), "Missing 1st Comment Dislikes",
IF(AND(CONCATENATE(Z158:AH158)&lt;&gt;"", Z158=""), "Missing 2nd Comment Source Name",
IF(AND(CONCATENATE(Z158:AH158)&lt;&gt;"", AB158=""), "Missing 2nd Comment Message",
IF(AND($AN$3, $AP$3, CONCATENATE(Z158:AH158)&lt;&gt;"", AG158=""), "Missing 2nd Comment Likes",
IF(AND($AO$3, $AP$3, CONCATENATE(Z158:AH158)&lt;&gt;"", AH158=""), "Missing 2nd Comment Dislikes",
IF(AND(CONCATENATE(Z159:AH159)&lt;&gt;"", Z159=""), "Missing 3rd Comment Source Name",
IF(AND(CONCATENATE(Z159:AH159)&lt;&gt;"", AB159=""), "Missing 3rd Comment Message",
IF(AND($AN$3, $AP$3, CONCATENATE(Z159:AH159)&lt;&gt;"", AG159=""), "Missing 3rd Comment Likes",
IF(AND($AO$3, $AP$3, CONCATENATE(Z159:AH159)&lt;&gt;"", AH159=""), "Missing 3rd Comment Dislikes", "Valid"
)))))))))))))))))))))))))))))))))</f>
        <v>Unused</v>
      </c>
      <c r="C157" s="302"/>
      <c r="D157" s="316" t="s">
        <v>1338</v>
      </c>
      <c r="E157" s="317"/>
      <c r="F157" s="302"/>
      <c r="G157" s="302"/>
      <c r="H157" s="305"/>
      <c r="I157" s="317"/>
      <c r="J157" s="302"/>
      <c r="K157" s="302"/>
      <c r="L157" s="305"/>
      <c r="M157" s="319"/>
      <c r="N157" s="450"/>
      <c r="O157" s="451"/>
      <c r="P157" s="451"/>
      <c r="Q157" s="452"/>
      <c r="R157" s="453"/>
      <c r="S157" s="451"/>
      <c r="T157" s="451"/>
      <c r="U157" s="452"/>
      <c r="V157" s="453"/>
      <c r="W157" s="451"/>
      <c r="X157" s="451"/>
      <c r="Y157" s="454"/>
      <c r="Z157" s="325"/>
      <c r="AA157" s="305"/>
      <c r="AB157" s="319"/>
      <c r="AC157" s="302"/>
      <c r="AD157" s="302"/>
      <c r="AE157" s="302"/>
      <c r="AF157" s="305"/>
      <c r="AG157" s="328"/>
      <c r="AH157" s="455"/>
      <c r="AI157" s="108"/>
      <c r="AJ157" s="108"/>
      <c r="AK157" s="108"/>
      <c r="AL157" s="108"/>
      <c r="AM157" s="108"/>
      <c r="AN157" s="108"/>
      <c r="AO157" s="108"/>
      <c r="AP157" s="108"/>
      <c r="AQ157" s="108"/>
    </row>
    <row r="158" ht="22.5" customHeight="1">
      <c r="B158" s="331"/>
      <c r="D158" s="332"/>
      <c r="E158" s="331"/>
      <c r="H158" s="327"/>
      <c r="I158" s="331"/>
      <c r="L158" s="327"/>
      <c r="M158" s="331"/>
      <c r="N158" s="333"/>
      <c r="O158" s="334"/>
      <c r="P158" s="334"/>
      <c r="Q158" s="335"/>
      <c r="R158" s="336"/>
      <c r="S158" s="334"/>
      <c r="T158" s="334"/>
      <c r="U158" s="335"/>
      <c r="V158" s="336"/>
      <c r="W158" s="334"/>
      <c r="X158" s="334"/>
      <c r="Y158" s="337"/>
      <c r="Z158" s="338"/>
      <c r="AA158" s="327"/>
      <c r="AB158" s="326"/>
      <c r="AF158" s="327"/>
      <c r="AG158" s="339"/>
      <c r="AH158" s="456"/>
      <c r="AI158" s="108"/>
      <c r="AJ158" s="108"/>
      <c r="AK158" s="108"/>
      <c r="AL158" s="108"/>
      <c r="AM158" s="108"/>
      <c r="AN158" s="108"/>
      <c r="AO158" s="108"/>
      <c r="AP158" s="108"/>
      <c r="AQ158" s="108"/>
    </row>
    <row r="159" ht="22.5" customHeight="1">
      <c r="B159" s="181"/>
      <c r="C159" s="309"/>
      <c r="D159" s="341"/>
      <c r="E159" s="181"/>
      <c r="F159" s="309"/>
      <c r="G159" s="309"/>
      <c r="H159" s="310"/>
      <c r="I159" s="181"/>
      <c r="J159" s="309"/>
      <c r="K159" s="309"/>
      <c r="L159" s="310"/>
      <c r="M159" s="181"/>
      <c r="N159" s="342"/>
      <c r="O159" s="343"/>
      <c r="P159" s="343"/>
      <c r="Q159" s="344"/>
      <c r="R159" s="345"/>
      <c r="S159" s="343"/>
      <c r="T159" s="343"/>
      <c r="U159" s="344"/>
      <c r="V159" s="345"/>
      <c r="W159" s="343"/>
      <c r="X159" s="343"/>
      <c r="Y159" s="346"/>
      <c r="Z159" s="347"/>
      <c r="AA159" s="310"/>
      <c r="AB159" s="348"/>
      <c r="AC159" s="309"/>
      <c r="AD159" s="309"/>
      <c r="AE159" s="309"/>
      <c r="AF159" s="310"/>
      <c r="AG159" s="349"/>
      <c r="AH159" s="457"/>
      <c r="AI159" s="108"/>
      <c r="AJ159" s="108"/>
      <c r="AK159" s="108"/>
      <c r="AL159" s="108"/>
      <c r="AM159" s="108"/>
      <c r="AN159" s="108"/>
      <c r="AO159" s="108"/>
      <c r="AP159" s="108"/>
      <c r="AQ159" s="108"/>
    </row>
    <row r="160" ht="22.5" customHeight="1">
      <c r="B160" s="315" t="str">
        <f>IF(ISBLANK(D160), "Missing ID",
IF(CONCATENATE(E160:AG162)="", "Unused",
IF(AND(ISBLANK(E160), ISBLANK(I160)), "Missing Headline and Content",
IF(ISBLANK(M160), "Missing Is True",
IF(AND(M160&lt;&gt;"Yes", M160&lt;&gt;"No"), "Is True must be Yes or No",
IF(AND($AJ$3, NOT(ISBLANK(N160)), NOT(ISNUMBER(N160))), "Changes to Followers for Likes must be a Number",
IF(AND($AK$3, NOT(ISBLANK(O160)), NOT(ISNUMBER(O160))), "Changes to Followers for Disikes must be a Number",
IF(AND($AL$3, NOT(ISBLANK(P160)), NOT(ISNUMBER(P160))), "Changes to Followers for Shares must be a Number",
IF(AND($AM$3, NOT(ISBLANK(Q160)), NOT(ISNUMBER(Q160))), "Changes to Followers for Flags must be a Number",
IF(AND($AJ$3, NOT(ISBLANK(R160)), NOT(ISNUMBER(R160))), "Changes to Credibility for Likes must be a Number",
IF(AND($AK$3, NOT(ISBLANK(S160)), NOT(ISNUMBER(S160))), "Changes to Credibility for Disikes must be a Number",
IF(AND($AL$3, NOT(ISBLANK(T160)), NOT(ISNUMBER(T160))), "Changes to Credibility for Shares must be a Number",
IF(AND($AM$3, NOT(ISBLANK(U160)), NOT(ISNUMBER(U160))), "Changes to Credibility for Flags must be a Number",
IF(AND($AJ$3, $AP$3, NOT(ISBLANK(V160)), NOT(ISNUMBER(V160))), "Number of Likes must be a Number",
IF(AND($AK$3, $AP$3, NOT(ISBLANK(W160)), NOT(ISNUMBER(W160))), "Number of Disikes must be a Number",
IF(AND($AL$3, $AP$3, NOT(ISBLANK(X160)), NOT(ISNUMBER(X160))), "Number of Shares must be a Number",
IF(AND($AM$3, $AP$3, NOT(ISBLANK(Y160)), NOT(ISNUMBER(Y160))), "Number of Flags must be a Number",
IF(AND($AJ$3, $AP$3, NOT(ISBLANK(V160)), V160&lt;0), "Number of Likes cannot be Negative",
IF(AND($AK$3, $AP$3, NOT(ISBLANK(W160)), W160&lt;0), "Number of Disikes cannot be Negative",
IF(AND($AL$3, $AP$3, NOT(ISBLANK(X160)), X160&lt;0), "Number of Shares cannot be Negative",
IF(AND($AM$3, $AP$3, NOT(ISBLANK(Y160)), Y160&lt;0), "Number of Flags cannot be Negative",
IF(AND(CONCATENATE(Z160:AH160)&lt;&gt;"", Z160=""), "Missing 1st Comment Source Name",
IF(AND(CONCATENATE(Z160:AH160)&lt;&gt;"", AB160=""), "Missing 1st Comment Message",
IF(AND($AN$3, $AP$3, CONCATENATE(Z160:AH160)&lt;&gt;"", AG160=""), "Missing 1st Comment Likes",
IF(AND($AO$3, $AP$3, CONCATENATE(Z160:AH160)&lt;&gt;"", AH160=""), "Missing 1st Comment Dislikes",
IF(AND(CONCATENATE(Z161:AH161)&lt;&gt;"", Z161=""), "Missing 2nd Comment Source Name",
IF(AND(CONCATENATE(Z161:AH161)&lt;&gt;"", AB161=""), "Missing 2nd Comment Message",
IF(AND($AN$3, $AP$3, CONCATENATE(Z161:AH161)&lt;&gt;"", AG161=""), "Missing 2nd Comment Likes",
IF(AND($AO$3, $AP$3, CONCATENATE(Z161:AH161)&lt;&gt;"", AH161=""), "Missing 2nd Comment Dislikes",
IF(AND(CONCATENATE(Z162:AH162)&lt;&gt;"", Z162=""), "Missing 3rd Comment Source Name",
IF(AND(CONCATENATE(Z162:AH162)&lt;&gt;"", AB162=""), "Missing 3rd Comment Message",
IF(AND($AN$3, $AP$3, CONCATENATE(Z162:AH162)&lt;&gt;"", AG162=""), "Missing 3rd Comment Likes",
IF(AND($AO$3, $AP$3, CONCATENATE(Z162:AH162)&lt;&gt;"", AH162=""), "Missing 3rd Comment Dislikes", "Valid"
)))))))))))))))))))))))))))))))))</f>
        <v>Unused</v>
      </c>
      <c r="C160" s="302"/>
      <c r="D160" s="351" t="s">
        <v>1339</v>
      </c>
      <c r="E160" s="352"/>
      <c r="F160" s="302"/>
      <c r="G160" s="302"/>
      <c r="H160" s="305"/>
      <c r="I160" s="352"/>
      <c r="J160" s="302"/>
      <c r="K160" s="302"/>
      <c r="L160" s="305"/>
      <c r="M160" s="354"/>
      <c r="N160" s="355"/>
      <c r="O160" s="356"/>
      <c r="P160" s="356"/>
      <c r="Q160" s="357"/>
      <c r="R160" s="358"/>
      <c r="S160" s="356"/>
      <c r="T160" s="356"/>
      <c r="U160" s="357"/>
      <c r="V160" s="358"/>
      <c r="W160" s="356"/>
      <c r="X160" s="356"/>
      <c r="Y160" s="359"/>
      <c r="Z160" s="360"/>
      <c r="AA160" s="305"/>
      <c r="AB160" s="354"/>
      <c r="AC160" s="302"/>
      <c r="AD160" s="302"/>
      <c r="AE160" s="302"/>
      <c r="AF160" s="305"/>
      <c r="AG160" s="361"/>
      <c r="AH160" s="458"/>
      <c r="AI160" s="108"/>
      <c r="AJ160" s="108"/>
      <c r="AK160" s="108"/>
      <c r="AL160" s="108"/>
      <c r="AM160" s="108"/>
      <c r="AN160" s="108"/>
      <c r="AO160" s="108"/>
      <c r="AP160" s="108"/>
      <c r="AQ160" s="108"/>
    </row>
    <row r="161" ht="22.5" customHeight="1">
      <c r="B161" s="331"/>
      <c r="D161" s="363"/>
      <c r="E161" s="331"/>
      <c r="H161" s="327"/>
      <c r="I161" s="331"/>
      <c r="L161" s="327"/>
      <c r="M161" s="331"/>
      <c r="N161" s="333"/>
      <c r="O161" s="334"/>
      <c r="P161" s="334"/>
      <c r="Q161" s="335"/>
      <c r="R161" s="336"/>
      <c r="S161" s="334"/>
      <c r="T161" s="334"/>
      <c r="U161" s="335"/>
      <c r="V161" s="336"/>
      <c r="W161" s="334"/>
      <c r="X161" s="334"/>
      <c r="Y161" s="337"/>
      <c r="Z161" s="364"/>
      <c r="AA161" s="327"/>
      <c r="AB161" s="365"/>
      <c r="AF161" s="327"/>
      <c r="AG161" s="366"/>
      <c r="AH161" s="367"/>
      <c r="AI161" s="108"/>
      <c r="AJ161" s="108"/>
      <c r="AK161" s="108"/>
      <c r="AL161" s="108"/>
      <c r="AM161" s="108"/>
      <c r="AN161" s="108"/>
      <c r="AO161" s="108"/>
      <c r="AP161" s="108"/>
      <c r="AQ161" s="108"/>
    </row>
    <row r="162" ht="22.5" customHeight="1">
      <c r="B162" s="181"/>
      <c r="C162" s="309"/>
      <c r="D162" s="368"/>
      <c r="E162" s="181"/>
      <c r="F162" s="309"/>
      <c r="G162" s="309"/>
      <c r="H162" s="310"/>
      <c r="I162" s="181"/>
      <c r="J162" s="309"/>
      <c r="K162" s="309"/>
      <c r="L162" s="310"/>
      <c r="M162" s="181"/>
      <c r="N162" s="342"/>
      <c r="O162" s="343"/>
      <c r="P162" s="343"/>
      <c r="Q162" s="344"/>
      <c r="R162" s="345"/>
      <c r="S162" s="343"/>
      <c r="T162" s="343"/>
      <c r="U162" s="344"/>
      <c r="V162" s="345"/>
      <c r="W162" s="343"/>
      <c r="X162" s="343"/>
      <c r="Y162" s="346"/>
      <c r="Z162" s="369"/>
      <c r="AA162" s="310"/>
      <c r="AB162" s="370"/>
      <c r="AC162" s="309"/>
      <c r="AD162" s="309"/>
      <c r="AE162" s="309"/>
      <c r="AF162" s="310"/>
      <c r="AG162" s="371"/>
      <c r="AH162" s="372"/>
      <c r="AI162" s="108"/>
      <c r="AJ162" s="108"/>
      <c r="AK162" s="108"/>
      <c r="AL162" s="108"/>
      <c r="AM162" s="108"/>
      <c r="AN162" s="108"/>
      <c r="AO162" s="108"/>
      <c r="AP162" s="108"/>
      <c r="AQ162" s="108"/>
    </row>
    <row r="163" ht="22.5" customHeight="1">
      <c r="B163" s="315" t="str">
        <f>IF(ISBLANK(D163), "Missing ID",
IF(CONCATENATE(E163:AG165)="", "Unused",
IF(AND(ISBLANK(E163), ISBLANK(I163)), "Missing Headline and Content",
IF(ISBLANK(M163), "Missing Is True",
IF(AND(M163&lt;&gt;"Yes", M163&lt;&gt;"No"), "Is True must be Yes or No",
IF(AND($AJ$3, NOT(ISBLANK(N163)), NOT(ISNUMBER(N163))), "Changes to Followers for Likes must be a Number",
IF(AND($AK$3, NOT(ISBLANK(O163)), NOT(ISNUMBER(O163))), "Changes to Followers for Disikes must be a Number",
IF(AND($AL$3, NOT(ISBLANK(P163)), NOT(ISNUMBER(P163))), "Changes to Followers for Shares must be a Number",
IF(AND($AM$3, NOT(ISBLANK(Q163)), NOT(ISNUMBER(Q163))), "Changes to Followers for Flags must be a Number",
IF(AND($AJ$3, NOT(ISBLANK(R163)), NOT(ISNUMBER(R163))), "Changes to Credibility for Likes must be a Number",
IF(AND($AK$3, NOT(ISBLANK(S163)), NOT(ISNUMBER(S163))), "Changes to Credibility for Disikes must be a Number",
IF(AND($AL$3, NOT(ISBLANK(T163)), NOT(ISNUMBER(T163))), "Changes to Credibility for Shares must be a Number",
IF(AND($AM$3, NOT(ISBLANK(U163)), NOT(ISNUMBER(U163))), "Changes to Credibility for Flags must be a Number",
IF(AND($AJ$3, $AP$3, NOT(ISBLANK(V163)), NOT(ISNUMBER(V163))), "Number of Likes must be a Number",
IF(AND($AK$3, $AP$3, NOT(ISBLANK(W163)), NOT(ISNUMBER(W163))), "Number of Disikes must be a Number",
IF(AND($AL$3, $AP$3, NOT(ISBLANK(X163)), NOT(ISNUMBER(X163))), "Number of Shares must be a Number",
IF(AND($AM$3, $AP$3, NOT(ISBLANK(Y163)), NOT(ISNUMBER(Y163))), "Number of Flags must be a Number",
IF(AND($AJ$3, $AP$3, NOT(ISBLANK(V163)), V163&lt;0), "Number of Likes cannot be Negative",
IF(AND($AK$3, $AP$3, NOT(ISBLANK(W163)), W163&lt;0), "Number of Disikes cannot be Negative",
IF(AND($AL$3, $AP$3, NOT(ISBLANK(X163)), X163&lt;0), "Number of Shares cannot be Negative",
IF(AND($AM$3, $AP$3, NOT(ISBLANK(Y163)), Y163&lt;0), "Number of Flags cannot be Negative",
IF(AND(CONCATENATE(Z163:AH163)&lt;&gt;"", Z163=""), "Missing 1st Comment Source Name",
IF(AND(CONCATENATE(Z163:AH163)&lt;&gt;"", AB163=""), "Missing 1st Comment Message",
IF(AND($AN$3, $AP$3, CONCATENATE(Z163:AH163)&lt;&gt;"", AG163=""), "Missing 1st Comment Likes",
IF(AND($AO$3, $AP$3, CONCATENATE(Z163:AH163)&lt;&gt;"", AH163=""), "Missing 1st Comment Dislikes",
IF(AND(CONCATENATE(Z164:AH164)&lt;&gt;"", Z164=""), "Missing 2nd Comment Source Name",
IF(AND(CONCATENATE(Z164:AH164)&lt;&gt;"", AB164=""), "Missing 2nd Comment Message",
IF(AND($AN$3, $AP$3, CONCATENATE(Z164:AH164)&lt;&gt;"", AG164=""), "Missing 2nd Comment Likes",
IF(AND($AO$3, $AP$3, CONCATENATE(Z164:AH164)&lt;&gt;"", AH164=""), "Missing 2nd Comment Dislikes",
IF(AND(CONCATENATE(Z165:AH165)&lt;&gt;"", Z165=""), "Missing 3rd Comment Source Name",
IF(AND(CONCATENATE(Z165:AH165)&lt;&gt;"", AB165=""), "Missing 3rd Comment Message",
IF(AND($AN$3, $AP$3, CONCATENATE(Z165:AH165)&lt;&gt;"", AG165=""), "Missing 3rd Comment Likes",
IF(AND($AO$3, $AP$3, CONCATENATE(Z165:AH165)&lt;&gt;"", AH165=""), "Missing 3rd Comment Dislikes", "Valid"
)))))))))))))))))))))))))))))))))</f>
        <v>Unused</v>
      </c>
      <c r="C163" s="302"/>
      <c r="D163" s="316" t="s">
        <v>1340</v>
      </c>
      <c r="E163" s="317"/>
      <c r="F163" s="302"/>
      <c r="G163" s="302"/>
      <c r="H163" s="305"/>
      <c r="I163" s="317"/>
      <c r="J163" s="302"/>
      <c r="K163" s="302"/>
      <c r="L163" s="305"/>
      <c r="M163" s="319"/>
      <c r="N163" s="450"/>
      <c r="O163" s="451"/>
      <c r="P163" s="451"/>
      <c r="Q163" s="452"/>
      <c r="R163" s="453"/>
      <c r="S163" s="451"/>
      <c r="T163" s="451"/>
      <c r="U163" s="452"/>
      <c r="V163" s="453"/>
      <c r="W163" s="451"/>
      <c r="X163" s="451"/>
      <c r="Y163" s="454"/>
      <c r="Z163" s="325"/>
      <c r="AA163" s="305"/>
      <c r="AB163" s="319"/>
      <c r="AC163" s="302"/>
      <c r="AD163" s="302"/>
      <c r="AE163" s="302"/>
      <c r="AF163" s="305"/>
      <c r="AG163" s="328"/>
      <c r="AH163" s="455"/>
      <c r="AI163" s="108"/>
      <c r="AJ163" s="108"/>
      <c r="AK163" s="108"/>
      <c r="AL163" s="108"/>
      <c r="AM163" s="108"/>
      <c r="AN163" s="108"/>
      <c r="AO163" s="108"/>
      <c r="AP163" s="108"/>
      <c r="AQ163" s="108"/>
    </row>
    <row r="164" ht="22.5" customHeight="1">
      <c r="B164" s="331"/>
      <c r="D164" s="332"/>
      <c r="E164" s="331"/>
      <c r="H164" s="327"/>
      <c r="I164" s="331"/>
      <c r="L164" s="327"/>
      <c r="M164" s="331"/>
      <c r="N164" s="333"/>
      <c r="O164" s="334"/>
      <c r="P164" s="334"/>
      <c r="Q164" s="335"/>
      <c r="R164" s="336"/>
      <c r="S164" s="334"/>
      <c r="T164" s="334"/>
      <c r="U164" s="335"/>
      <c r="V164" s="336"/>
      <c r="W164" s="334"/>
      <c r="X164" s="334"/>
      <c r="Y164" s="337"/>
      <c r="Z164" s="338"/>
      <c r="AA164" s="327"/>
      <c r="AB164" s="326"/>
      <c r="AF164" s="327"/>
      <c r="AG164" s="339"/>
      <c r="AH164" s="456"/>
      <c r="AI164" s="108"/>
      <c r="AJ164" s="108"/>
      <c r="AK164" s="108"/>
      <c r="AL164" s="108"/>
      <c r="AM164" s="108"/>
      <c r="AN164" s="108"/>
      <c r="AO164" s="108"/>
      <c r="AP164" s="108"/>
      <c r="AQ164" s="108"/>
    </row>
    <row r="165" ht="22.5" customHeight="1">
      <c r="B165" s="181"/>
      <c r="C165" s="309"/>
      <c r="D165" s="341"/>
      <c r="E165" s="181"/>
      <c r="F165" s="309"/>
      <c r="G165" s="309"/>
      <c r="H165" s="310"/>
      <c r="I165" s="181"/>
      <c r="J165" s="309"/>
      <c r="K165" s="309"/>
      <c r="L165" s="310"/>
      <c r="M165" s="181"/>
      <c r="N165" s="342"/>
      <c r="O165" s="343"/>
      <c r="P165" s="343"/>
      <c r="Q165" s="344"/>
      <c r="R165" s="345"/>
      <c r="S165" s="343"/>
      <c r="T165" s="343"/>
      <c r="U165" s="344"/>
      <c r="V165" s="345"/>
      <c r="W165" s="343"/>
      <c r="X165" s="343"/>
      <c r="Y165" s="346"/>
      <c r="Z165" s="347"/>
      <c r="AA165" s="310"/>
      <c r="AB165" s="348"/>
      <c r="AC165" s="309"/>
      <c r="AD165" s="309"/>
      <c r="AE165" s="309"/>
      <c r="AF165" s="310"/>
      <c r="AG165" s="349"/>
      <c r="AH165" s="457"/>
      <c r="AI165" s="108"/>
      <c r="AJ165" s="108"/>
      <c r="AK165" s="108"/>
      <c r="AL165" s="108"/>
      <c r="AM165" s="108"/>
      <c r="AN165" s="108"/>
      <c r="AO165" s="108"/>
      <c r="AP165" s="108"/>
      <c r="AQ165" s="108"/>
    </row>
    <row r="166" ht="22.5" customHeight="1">
      <c r="B166" s="315" t="str">
        <f>IF(ISBLANK(D166), "Missing ID",
IF(CONCATENATE(E166:AG168)="", "Unused",
IF(AND(ISBLANK(E166), ISBLANK(I166)), "Missing Headline and Content",
IF(ISBLANK(M166), "Missing Is True",
IF(AND(M166&lt;&gt;"Yes", M166&lt;&gt;"No"), "Is True must be Yes or No",
IF(AND($AJ$3, NOT(ISBLANK(N166)), NOT(ISNUMBER(N166))), "Changes to Followers for Likes must be a Number",
IF(AND($AK$3, NOT(ISBLANK(O166)), NOT(ISNUMBER(O166))), "Changes to Followers for Disikes must be a Number",
IF(AND($AL$3, NOT(ISBLANK(P166)), NOT(ISNUMBER(P166))), "Changes to Followers for Shares must be a Number",
IF(AND($AM$3, NOT(ISBLANK(Q166)), NOT(ISNUMBER(Q166))), "Changes to Followers for Flags must be a Number",
IF(AND($AJ$3, NOT(ISBLANK(R166)), NOT(ISNUMBER(R166))), "Changes to Credibility for Likes must be a Number",
IF(AND($AK$3, NOT(ISBLANK(S166)), NOT(ISNUMBER(S166))), "Changes to Credibility for Disikes must be a Number",
IF(AND($AL$3, NOT(ISBLANK(T166)), NOT(ISNUMBER(T166))), "Changes to Credibility for Shares must be a Number",
IF(AND($AM$3, NOT(ISBLANK(U166)), NOT(ISNUMBER(U166))), "Changes to Credibility for Flags must be a Number",
IF(AND($AJ$3, $AP$3, NOT(ISBLANK(V166)), NOT(ISNUMBER(V166))), "Number of Likes must be a Number",
IF(AND($AK$3, $AP$3, NOT(ISBLANK(W166)), NOT(ISNUMBER(W166))), "Number of Disikes must be a Number",
IF(AND($AL$3, $AP$3, NOT(ISBLANK(X166)), NOT(ISNUMBER(X166))), "Number of Shares must be a Number",
IF(AND($AM$3, $AP$3, NOT(ISBLANK(Y166)), NOT(ISNUMBER(Y166))), "Number of Flags must be a Number",
IF(AND($AJ$3, $AP$3, NOT(ISBLANK(V166)), V166&lt;0), "Number of Likes cannot be Negative",
IF(AND($AK$3, $AP$3, NOT(ISBLANK(W166)), W166&lt;0), "Number of Disikes cannot be Negative",
IF(AND($AL$3, $AP$3, NOT(ISBLANK(X166)), X166&lt;0), "Number of Shares cannot be Negative",
IF(AND($AM$3, $AP$3, NOT(ISBLANK(Y166)), Y166&lt;0), "Number of Flags cannot be Negative",
IF(AND(CONCATENATE(Z166:AH166)&lt;&gt;"", Z166=""), "Missing 1st Comment Source Name",
IF(AND(CONCATENATE(Z166:AH166)&lt;&gt;"", AB166=""), "Missing 1st Comment Message",
IF(AND($AN$3, $AP$3, CONCATENATE(Z166:AH166)&lt;&gt;"", AG166=""), "Missing 1st Comment Likes",
IF(AND($AO$3, $AP$3, CONCATENATE(Z166:AH166)&lt;&gt;"", AH166=""), "Missing 1st Comment Dislikes",
IF(AND(CONCATENATE(Z167:AH167)&lt;&gt;"", Z167=""), "Missing 2nd Comment Source Name",
IF(AND(CONCATENATE(Z167:AH167)&lt;&gt;"", AB167=""), "Missing 2nd Comment Message",
IF(AND($AN$3, $AP$3, CONCATENATE(Z167:AH167)&lt;&gt;"", AG167=""), "Missing 2nd Comment Likes",
IF(AND($AO$3, $AP$3, CONCATENATE(Z167:AH167)&lt;&gt;"", AH167=""), "Missing 2nd Comment Dislikes",
IF(AND(CONCATENATE(Z168:AH168)&lt;&gt;"", Z168=""), "Missing 3rd Comment Source Name",
IF(AND(CONCATENATE(Z168:AH168)&lt;&gt;"", AB168=""), "Missing 3rd Comment Message",
IF(AND($AN$3, $AP$3, CONCATENATE(Z168:AH168)&lt;&gt;"", AG168=""), "Missing 3rd Comment Likes",
IF(AND($AO$3, $AP$3, CONCATENATE(Z168:AH168)&lt;&gt;"", AH168=""), "Missing 3rd Comment Dislikes", "Valid"
)))))))))))))))))))))))))))))))))</f>
        <v>Unused</v>
      </c>
      <c r="C166" s="302"/>
      <c r="D166" s="351" t="s">
        <v>1341</v>
      </c>
      <c r="E166" s="352"/>
      <c r="F166" s="302"/>
      <c r="G166" s="302"/>
      <c r="H166" s="305"/>
      <c r="I166" s="352"/>
      <c r="J166" s="302"/>
      <c r="K166" s="302"/>
      <c r="L166" s="305"/>
      <c r="M166" s="354"/>
      <c r="N166" s="355"/>
      <c r="O166" s="356"/>
      <c r="P166" s="356"/>
      <c r="Q166" s="357"/>
      <c r="R166" s="358"/>
      <c r="S166" s="356"/>
      <c r="T166" s="356"/>
      <c r="U166" s="357"/>
      <c r="V166" s="358"/>
      <c r="W166" s="356"/>
      <c r="X166" s="356"/>
      <c r="Y166" s="359"/>
      <c r="Z166" s="360"/>
      <c r="AA166" s="305"/>
      <c r="AB166" s="354"/>
      <c r="AC166" s="302"/>
      <c r="AD166" s="302"/>
      <c r="AE166" s="302"/>
      <c r="AF166" s="305"/>
      <c r="AG166" s="361"/>
      <c r="AH166" s="458"/>
      <c r="AI166" s="108"/>
      <c r="AJ166" s="108"/>
      <c r="AK166" s="108"/>
      <c r="AL166" s="108"/>
      <c r="AM166" s="108"/>
      <c r="AN166" s="108"/>
      <c r="AO166" s="108"/>
      <c r="AP166" s="108"/>
      <c r="AQ166" s="108"/>
    </row>
    <row r="167" ht="22.5" customHeight="1">
      <c r="B167" s="331"/>
      <c r="D167" s="363"/>
      <c r="E167" s="331"/>
      <c r="H167" s="327"/>
      <c r="I167" s="331"/>
      <c r="L167" s="327"/>
      <c r="M167" s="331"/>
      <c r="N167" s="333"/>
      <c r="O167" s="334"/>
      <c r="P167" s="334"/>
      <c r="Q167" s="335"/>
      <c r="R167" s="336"/>
      <c r="S167" s="334"/>
      <c r="T167" s="334"/>
      <c r="U167" s="335"/>
      <c r="V167" s="336"/>
      <c r="W167" s="334"/>
      <c r="X167" s="334"/>
      <c r="Y167" s="337"/>
      <c r="Z167" s="364"/>
      <c r="AA167" s="327"/>
      <c r="AB167" s="365"/>
      <c r="AF167" s="327"/>
      <c r="AG167" s="366"/>
      <c r="AH167" s="367"/>
      <c r="AI167" s="108"/>
      <c r="AJ167" s="108"/>
      <c r="AK167" s="108"/>
      <c r="AL167" s="108"/>
      <c r="AM167" s="108"/>
      <c r="AN167" s="108"/>
      <c r="AO167" s="108"/>
      <c r="AP167" s="108"/>
      <c r="AQ167" s="108"/>
    </row>
    <row r="168" ht="22.5" customHeight="1">
      <c r="B168" s="181"/>
      <c r="C168" s="309"/>
      <c r="D168" s="368"/>
      <c r="E168" s="181"/>
      <c r="F168" s="309"/>
      <c r="G168" s="309"/>
      <c r="H168" s="310"/>
      <c r="I168" s="181"/>
      <c r="J168" s="309"/>
      <c r="K168" s="309"/>
      <c r="L168" s="310"/>
      <c r="M168" s="181"/>
      <c r="N168" s="342"/>
      <c r="O168" s="343"/>
      <c r="P168" s="343"/>
      <c r="Q168" s="344"/>
      <c r="R168" s="345"/>
      <c r="S168" s="343"/>
      <c r="T168" s="343"/>
      <c r="U168" s="344"/>
      <c r="V168" s="345"/>
      <c r="W168" s="343"/>
      <c r="X168" s="343"/>
      <c r="Y168" s="346"/>
      <c r="Z168" s="369"/>
      <c r="AA168" s="310"/>
      <c r="AB168" s="370"/>
      <c r="AC168" s="309"/>
      <c r="AD168" s="309"/>
      <c r="AE168" s="309"/>
      <c r="AF168" s="310"/>
      <c r="AG168" s="371"/>
      <c r="AH168" s="372"/>
      <c r="AI168" s="108"/>
      <c r="AJ168" s="108"/>
      <c r="AK168" s="108"/>
      <c r="AL168" s="108"/>
      <c r="AM168" s="108"/>
      <c r="AN168" s="108"/>
      <c r="AO168" s="108"/>
      <c r="AP168" s="108"/>
      <c r="AQ168" s="108"/>
    </row>
    <row r="169" ht="22.5" customHeight="1">
      <c r="B169" s="315" t="str">
        <f>IF(ISBLANK(D169), "Missing ID",
IF(CONCATENATE(E169:AG171)="", "Unused",
IF(AND(ISBLANK(E169), ISBLANK(I169)), "Missing Headline and Content",
IF(ISBLANK(M169), "Missing Is True",
IF(AND(M169&lt;&gt;"Yes", M169&lt;&gt;"No"), "Is True must be Yes or No",
IF(AND($AJ$3, NOT(ISBLANK(N169)), NOT(ISNUMBER(N169))), "Changes to Followers for Likes must be a Number",
IF(AND($AK$3, NOT(ISBLANK(O169)), NOT(ISNUMBER(O169))), "Changes to Followers for Disikes must be a Number",
IF(AND($AL$3, NOT(ISBLANK(P169)), NOT(ISNUMBER(P169))), "Changes to Followers for Shares must be a Number",
IF(AND($AM$3, NOT(ISBLANK(Q169)), NOT(ISNUMBER(Q169))), "Changes to Followers for Flags must be a Number",
IF(AND($AJ$3, NOT(ISBLANK(R169)), NOT(ISNUMBER(R169))), "Changes to Credibility for Likes must be a Number",
IF(AND($AK$3, NOT(ISBLANK(S169)), NOT(ISNUMBER(S169))), "Changes to Credibility for Disikes must be a Number",
IF(AND($AL$3, NOT(ISBLANK(T169)), NOT(ISNUMBER(T169))), "Changes to Credibility for Shares must be a Number",
IF(AND($AM$3, NOT(ISBLANK(U169)), NOT(ISNUMBER(U169))), "Changes to Credibility for Flags must be a Number",
IF(AND($AJ$3, $AP$3, NOT(ISBLANK(V169)), NOT(ISNUMBER(V169))), "Number of Likes must be a Number",
IF(AND($AK$3, $AP$3, NOT(ISBLANK(W169)), NOT(ISNUMBER(W169))), "Number of Disikes must be a Number",
IF(AND($AL$3, $AP$3, NOT(ISBLANK(X169)), NOT(ISNUMBER(X169))), "Number of Shares must be a Number",
IF(AND($AM$3, $AP$3, NOT(ISBLANK(Y169)), NOT(ISNUMBER(Y169))), "Number of Flags must be a Number",
IF(AND($AJ$3, $AP$3, NOT(ISBLANK(V169)), V169&lt;0), "Number of Likes cannot be Negative",
IF(AND($AK$3, $AP$3, NOT(ISBLANK(W169)), W169&lt;0), "Number of Disikes cannot be Negative",
IF(AND($AL$3, $AP$3, NOT(ISBLANK(X169)), X169&lt;0), "Number of Shares cannot be Negative",
IF(AND($AM$3, $AP$3, NOT(ISBLANK(Y169)), Y169&lt;0), "Number of Flags cannot be Negative",
IF(AND(CONCATENATE(Z169:AH169)&lt;&gt;"", Z169=""), "Missing 1st Comment Source Name",
IF(AND(CONCATENATE(Z169:AH169)&lt;&gt;"", AB169=""), "Missing 1st Comment Message",
IF(AND($AN$3, $AP$3, CONCATENATE(Z169:AH169)&lt;&gt;"", AG169=""), "Missing 1st Comment Likes",
IF(AND($AO$3, $AP$3, CONCATENATE(Z169:AH169)&lt;&gt;"", AH169=""), "Missing 1st Comment Dislikes",
IF(AND(CONCATENATE(Z170:AH170)&lt;&gt;"", Z170=""), "Missing 2nd Comment Source Name",
IF(AND(CONCATENATE(Z170:AH170)&lt;&gt;"", AB170=""), "Missing 2nd Comment Message",
IF(AND($AN$3, $AP$3, CONCATENATE(Z170:AH170)&lt;&gt;"", AG170=""), "Missing 2nd Comment Likes",
IF(AND($AO$3, $AP$3, CONCATENATE(Z170:AH170)&lt;&gt;"", AH170=""), "Missing 2nd Comment Dislikes",
IF(AND(CONCATENATE(Z171:AH171)&lt;&gt;"", Z171=""), "Missing 3rd Comment Source Name",
IF(AND(CONCATENATE(Z171:AH171)&lt;&gt;"", AB171=""), "Missing 3rd Comment Message",
IF(AND($AN$3, $AP$3, CONCATENATE(Z171:AH171)&lt;&gt;"", AG171=""), "Missing 3rd Comment Likes",
IF(AND($AO$3, $AP$3, CONCATENATE(Z171:AH171)&lt;&gt;"", AH171=""), "Missing 3rd Comment Dislikes", "Valid"
)))))))))))))))))))))))))))))))))</f>
        <v>Unused</v>
      </c>
      <c r="C169" s="302"/>
      <c r="D169" s="316" t="s">
        <v>1342</v>
      </c>
      <c r="E169" s="317"/>
      <c r="F169" s="302"/>
      <c r="G169" s="302"/>
      <c r="H169" s="305"/>
      <c r="I169" s="317"/>
      <c r="J169" s="302"/>
      <c r="K169" s="302"/>
      <c r="L169" s="305"/>
      <c r="M169" s="319"/>
      <c r="N169" s="450"/>
      <c r="O169" s="451"/>
      <c r="P169" s="451"/>
      <c r="Q169" s="452"/>
      <c r="R169" s="453"/>
      <c r="S169" s="451"/>
      <c r="T169" s="451"/>
      <c r="U169" s="452"/>
      <c r="V169" s="453"/>
      <c r="W169" s="451"/>
      <c r="X169" s="451"/>
      <c r="Y169" s="454"/>
      <c r="Z169" s="325"/>
      <c r="AA169" s="305"/>
      <c r="AB169" s="319"/>
      <c r="AC169" s="302"/>
      <c r="AD169" s="302"/>
      <c r="AE169" s="302"/>
      <c r="AF169" s="305"/>
      <c r="AG169" s="328"/>
      <c r="AH169" s="455"/>
      <c r="AI169" s="108"/>
      <c r="AJ169" s="108"/>
      <c r="AK169" s="108"/>
      <c r="AL169" s="108"/>
      <c r="AM169" s="108"/>
      <c r="AN169" s="108"/>
      <c r="AO169" s="108"/>
      <c r="AP169" s="108"/>
      <c r="AQ169" s="108"/>
    </row>
    <row r="170" ht="22.5" customHeight="1">
      <c r="B170" s="331"/>
      <c r="D170" s="332"/>
      <c r="E170" s="331"/>
      <c r="H170" s="327"/>
      <c r="I170" s="331"/>
      <c r="L170" s="327"/>
      <c r="M170" s="331"/>
      <c r="N170" s="333"/>
      <c r="O170" s="334"/>
      <c r="P170" s="334"/>
      <c r="Q170" s="335"/>
      <c r="R170" s="336"/>
      <c r="S170" s="334"/>
      <c r="T170" s="334"/>
      <c r="U170" s="335"/>
      <c r="V170" s="336"/>
      <c r="W170" s="334"/>
      <c r="X170" s="334"/>
      <c r="Y170" s="337"/>
      <c r="Z170" s="338"/>
      <c r="AA170" s="327"/>
      <c r="AB170" s="326"/>
      <c r="AF170" s="327"/>
      <c r="AG170" s="339"/>
      <c r="AH170" s="456"/>
      <c r="AI170" s="108"/>
      <c r="AJ170" s="108"/>
      <c r="AK170" s="108"/>
      <c r="AL170" s="108"/>
      <c r="AM170" s="108"/>
      <c r="AN170" s="108"/>
      <c r="AO170" s="108"/>
      <c r="AP170" s="108"/>
      <c r="AQ170" s="108"/>
    </row>
    <row r="171" ht="22.5" customHeight="1">
      <c r="B171" s="181"/>
      <c r="C171" s="309"/>
      <c r="D171" s="341"/>
      <c r="E171" s="181"/>
      <c r="F171" s="309"/>
      <c r="G171" s="309"/>
      <c r="H171" s="310"/>
      <c r="I171" s="181"/>
      <c r="J171" s="309"/>
      <c r="K171" s="309"/>
      <c r="L171" s="310"/>
      <c r="M171" s="181"/>
      <c r="N171" s="342"/>
      <c r="O171" s="343"/>
      <c r="P171" s="343"/>
      <c r="Q171" s="344"/>
      <c r="R171" s="345"/>
      <c r="S171" s="343"/>
      <c r="T171" s="343"/>
      <c r="U171" s="344"/>
      <c r="V171" s="345"/>
      <c r="W171" s="343"/>
      <c r="X171" s="343"/>
      <c r="Y171" s="346"/>
      <c r="Z171" s="347"/>
      <c r="AA171" s="310"/>
      <c r="AB171" s="348"/>
      <c r="AC171" s="309"/>
      <c r="AD171" s="309"/>
      <c r="AE171" s="309"/>
      <c r="AF171" s="310"/>
      <c r="AG171" s="349"/>
      <c r="AH171" s="457"/>
      <c r="AI171" s="108"/>
      <c r="AJ171" s="108"/>
      <c r="AK171" s="108"/>
      <c r="AL171" s="108"/>
      <c r="AM171" s="108"/>
      <c r="AN171" s="108"/>
      <c r="AO171" s="108"/>
      <c r="AP171" s="108"/>
      <c r="AQ171" s="108"/>
    </row>
    <row r="172" ht="22.5" customHeight="1">
      <c r="B172" s="315" t="str">
        <f>IF(ISBLANK(D172), "Missing ID",
IF(CONCATENATE(E172:AG174)="", "Unused",
IF(AND(ISBLANK(E172), ISBLANK(I172)), "Missing Headline and Content",
IF(ISBLANK(M172), "Missing Is True",
IF(AND(M172&lt;&gt;"Yes", M172&lt;&gt;"No"), "Is True must be Yes or No",
IF(AND($AJ$3, NOT(ISBLANK(N172)), NOT(ISNUMBER(N172))), "Changes to Followers for Likes must be a Number",
IF(AND($AK$3, NOT(ISBLANK(O172)), NOT(ISNUMBER(O172))), "Changes to Followers for Disikes must be a Number",
IF(AND($AL$3, NOT(ISBLANK(P172)), NOT(ISNUMBER(P172))), "Changes to Followers for Shares must be a Number",
IF(AND($AM$3, NOT(ISBLANK(Q172)), NOT(ISNUMBER(Q172))), "Changes to Followers for Flags must be a Number",
IF(AND($AJ$3, NOT(ISBLANK(R172)), NOT(ISNUMBER(R172))), "Changes to Credibility for Likes must be a Number",
IF(AND($AK$3, NOT(ISBLANK(S172)), NOT(ISNUMBER(S172))), "Changes to Credibility for Disikes must be a Number",
IF(AND($AL$3, NOT(ISBLANK(T172)), NOT(ISNUMBER(T172))), "Changes to Credibility for Shares must be a Number",
IF(AND($AM$3, NOT(ISBLANK(U172)), NOT(ISNUMBER(U172))), "Changes to Credibility for Flags must be a Number",
IF(AND($AJ$3, $AP$3, NOT(ISBLANK(V172)), NOT(ISNUMBER(V172))), "Number of Likes must be a Number",
IF(AND($AK$3, $AP$3, NOT(ISBLANK(W172)), NOT(ISNUMBER(W172))), "Number of Disikes must be a Number",
IF(AND($AL$3, $AP$3, NOT(ISBLANK(X172)), NOT(ISNUMBER(X172))), "Number of Shares must be a Number",
IF(AND($AM$3, $AP$3, NOT(ISBLANK(Y172)), NOT(ISNUMBER(Y172))), "Number of Flags must be a Number",
IF(AND($AJ$3, $AP$3, NOT(ISBLANK(V172)), V172&lt;0), "Number of Likes cannot be Negative",
IF(AND($AK$3, $AP$3, NOT(ISBLANK(W172)), W172&lt;0), "Number of Disikes cannot be Negative",
IF(AND($AL$3, $AP$3, NOT(ISBLANK(X172)), X172&lt;0), "Number of Shares cannot be Negative",
IF(AND($AM$3, $AP$3, NOT(ISBLANK(Y172)), Y172&lt;0), "Number of Flags cannot be Negative",
IF(AND(CONCATENATE(Z172:AH172)&lt;&gt;"", Z172=""), "Missing 1st Comment Source Name",
IF(AND(CONCATENATE(Z172:AH172)&lt;&gt;"", AB172=""), "Missing 1st Comment Message",
IF(AND($AN$3, $AP$3, CONCATENATE(Z172:AH172)&lt;&gt;"", AG172=""), "Missing 1st Comment Likes",
IF(AND($AO$3, $AP$3, CONCATENATE(Z172:AH172)&lt;&gt;"", AH172=""), "Missing 1st Comment Dislikes",
IF(AND(CONCATENATE(Z173:AH173)&lt;&gt;"", Z173=""), "Missing 2nd Comment Source Name",
IF(AND(CONCATENATE(Z173:AH173)&lt;&gt;"", AB173=""), "Missing 2nd Comment Message",
IF(AND($AN$3, $AP$3, CONCATENATE(Z173:AH173)&lt;&gt;"", AG173=""), "Missing 2nd Comment Likes",
IF(AND($AO$3, $AP$3, CONCATENATE(Z173:AH173)&lt;&gt;"", AH173=""), "Missing 2nd Comment Dislikes",
IF(AND(CONCATENATE(Z174:AH174)&lt;&gt;"", Z174=""), "Missing 3rd Comment Source Name",
IF(AND(CONCATENATE(Z174:AH174)&lt;&gt;"", AB174=""), "Missing 3rd Comment Message",
IF(AND($AN$3, $AP$3, CONCATENATE(Z174:AH174)&lt;&gt;"", AG174=""), "Missing 3rd Comment Likes",
IF(AND($AO$3, $AP$3, CONCATENATE(Z174:AH174)&lt;&gt;"", AH174=""), "Missing 3rd Comment Dislikes", "Valid"
)))))))))))))))))))))))))))))))))</f>
        <v>Unused</v>
      </c>
      <c r="C172" s="302"/>
      <c r="D172" s="351" t="s">
        <v>1343</v>
      </c>
      <c r="E172" s="352"/>
      <c r="F172" s="302"/>
      <c r="G172" s="302"/>
      <c r="H172" s="305"/>
      <c r="I172" s="352"/>
      <c r="J172" s="302"/>
      <c r="K172" s="302"/>
      <c r="L172" s="305"/>
      <c r="M172" s="354"/>
      <c r="N172" s="355"/>
      <c r="O172" s="356"/>
      <c r="P172" s="356"/>
      <c r="Q172" s="357"/>
      <c r="R172" s="358"/>
      <c r="S172" s="356"/>
      <c r="T172" s="356"/>
      <c r="U172" s="357"/>
      <c r="V172" s="358"/>
      <c r="W172" s="356"/>
      <c r="X172" s="356"/>
      <c r="Y172" s="359"/>
      <c r="Z172" s="360"/>
      <c r="AA172" s="305"/>
      <c r="AB172" s="354"/>
      <c r="AC172" s="302"/>
      <c r="AD172" s="302"/>
      <c r="AE172" s="302"/>
      <c r="AF172" s="305"/>
      <c r="AG172" s="361"/>
      <c r="AH172" s="458"/>
      <c r="AI172" s="108"/>
      <c r="AJ172" s="108"/>
      <c r="AK172" s="108"/>
      <c r="AL172" s="108"/>
      <c r="AM172" s="108"/>
      <c r="AN172" s="108"/>
      <c r="AO172" s="108"/>
      <c r="AP172" s="108"/>
      <c r="AQ172" s="108"/>
    </row>
    <row r="173" ht="22.5" customHeight="1">
      <c r="B173" s="331"/>
      <c r="D173" s="363"/>
      <c r="E173" s="331"/>
      <c r="H173" s="327"/>
      <c r="I173" s="331"/>
      <c r="L173" s="327"/>
      <c r="M173" s="331"/>
      <c r="N173" s="333"/>
      <c r="O173" s="334"/>
      <c r="P173" s="334"/>
      <c r="Q173" s="335"/>
      <c r="R173" s="336"/>
      <c r="S173" s="334"/>
      <c r="T173" s="334"/>
      <c r="U173" s="335"/>
      <c r="V173" s="336"/>
      <c r="W173" s="334"/>
      <c r="X173" s="334"/>
      <c r="Y173" s="337"/>
      <c r="Z173" s="364"/>
      <c r="AA173" s="327"/>
      <c r="AB173" s="365"/>
      <c r="AF173" s="327"/>
      <c r="AG173" s="366"/>
      <c r="AH173" s="367"/>
      <c r="AI173" s="108"/>
      <c r="AJ173" s="108"/>
      <c r="AK173" s="108"/>
      <c r="AL173" s="108"/>
      <c r="AM173" s="108"/>
      <c r="AN173" s="108"/>
      <c r="AO173" s="108"/>
      <c r="AP173" s="108"/>
      <c r="AQ173" s="108"/>
    </row>
    <row r="174" ht="22.5" customHeight="1">
      <c r="B174" s="181"/>
      <c r="C174" s="309"/>
      <c r="D174" s="368"/>
      <c r="E174" s="181"/>
      <c r="F174" s="309"/>
      <c r="G174" s="309"/>
      <c r="H174" s="310"/>
      <c r="I174" s="181"/>
      <c r="J174" s="309"/>
      <c r="K174" s="309"/>
      <c r="L174" s="310"/>
      <c r="M174" s="181"/>
      <c r="N174" s="342"/>
      <c r="O174" s="343"/>
      <c r="P174" s="343"/>
      <c r="Q174" s="344"/>
      <c r="R174" s="345"/>
      <c r="S174" s="343"/>
      <c r="T174" s="343"/>
      <c r="U174" s="344"/>
      <c r="V174" s="345"/>
      <c r="W174" s="343"/>
      <c r="X174" s="343"/>
      <c r="Y174" s="346"/>
      <c r="Z174" s="369"/>
      <c r="AA174" s="310"/>
      <c r="AB174" s="370"/>
      <c r="AC174" s="309"/>
      <c r="AD174" s="309"/>
      <c r="AE174" s="309"/>
      <c r="AF174" s="310"/>
      <c r="AG174" s="371"/>
      <c r="AH174" s="372"/>
      <c r="AI174" s="108"/>
      <c r="AJ174" s="108"/>
      <c r="AK174" s="108"/>
      <c r="AL174" s="108"/>
      <c r="AM174" s="108"/>
      <c r="AN174" s="108"/>
      <c r="AO174" s="108"/>
      <c r="AP174" s="108"/>
      <c r="AQ174" s="108"/>
    </row>
    <row r="175" ht="22.5" customHeight="1">
      <c r="B175" s="315" t="str">
        <f>IF(ISBLANK(D175), "Missing ID",
IF(CONCATENATE(E175:AG177)="", "Unused",
IF(AND(ISBLANK(E175), ISBLANK(I175)), "Missing Headline and Content",
IF(ISBLANK(M175), "Missing Is True",
IF(AND(M175&lt;&gt;"Yes", M175&lt;&gt;"No"), "Is True must be Yes or No",
IF(AND($AJ$3, NOT(ISBLANK(N175)), NOT(ISNUMBER(N175))), "Changes to Followers for Likes must be a Number",
IF(AND($AK$3, NOT(ISBLANK(O175)), NOT(ISNUMBER(O175))), "Changes to Followers for Disikes must be a Number",
IF(AND($AL$3, NOT(ISBLANK(P175)), NOT(ISNUMBER(P175))), "Changes to Followers for Shares must be a Number",
IF(AND($AM$3, NOT(ISBLANK(Q175)), NOT(ISNUMBER(Q175))), "Changes to Followers for Flags must be a Number",
IF(AND($AJ$3, NOT(ISBLANK(R175)), NOT(ISNUMBER(R175))), "Changes to Credibility for Likes must be a Number",
IF(AND($AK$3, NOT(ISBLANK(S175)), NOT(ISNUMBER(S175))), "Changes to Credibility for Disikes must be a Number",
IF(AND($AL$3, NOT(ISBLANK(T175)), NOT(ISNUMBER(T175))), "Changes to Credibility for Shares must be a Number",
IF(AND($AM$3, NOT(ISBLANK(U175)), NOT(ISNUMBER(U175))), "Changes to Credibility for Flags must be a Number",
IF(AND($AJ$3, $AP$3, NOT(ISBLANK(V175)), NOT(ISNUMBER(V175))), "Number of Likes must be a Number",
IF(AND($AK$3, $AP$3, NOT(ISBLANK(W175)), NOT(ISNUMBER(W175))), "Number of Disikes must be a Number",
IF(AND($AL$3, $AP$3, NOT(ISBLANK(X175)), NOT(ISNUMBER(X175))), "Number of Shares must be a Number",
IF(AND($AM$3, $AP$3, NOT(ISBLANK(Y175)), NOT(ISNUMBER(Y175))), "Number of Flags must be a Number",
IF(AND($AJ$3, $AP$3, NOT(ISBLANK(V175)), V175&lt;0), "Number of Likes cannot be Negative",
IF(AND($AK$3, $AP$3, NOT(ISBLANK(W175)), W175&lt;0), "Number of Disikes cannot be Negative",
IF(AND($AL$3, $AP$3, NOT(ISBLANK(X175)), X175&lt;0), "Number of Shares cannot be Negative",
IF(AND($AM$3, $AP$3, NOT(ISBLANK(Y175)), Y175&lt;0), "Number of Flags cannot be Negative",
IF(AND(CONCATENATE(Z175:AH175)&lt;&gt;"", Z175=""), "Missing 1st Comment Source Name",
IF(AND(CONCATENATE(Z175:AH175)&lt;&gt;"", AB175=""), "Missing 1st Comment Message",
IF(AND($AN$3, $AP$3, CONCATENATE(Z175:AH175)&lt;&gt;"", AG175=""), "Missing 1st Comment Likes",
IF(AND($AO$3, $AP$3, CONCATENATE(Z175:AH175)&lt;&gt;"", AH175=""), "Missing 1st Comment Dislikes",
IF(AND(CONCATENATE(Z176:AH176)&lt;&gt;"", Z176=""), "Missing 2nd Comment Source Name",
IF(AND(CONCATENATE(Z176:AH176)&lt;&gt;"", AB176=""), "Missing 2nd Comment Message",
IF(AND($AN$3, $AP$3, CONCATENATE(Z176:AH176)&lt;&gt;"", AG176=""), "Missing 2nd Comment Likes",
IF(AND($AO$3, $AP$3, CONCATENATE(Z176:AH176)&lt;&gt;"", AH176=""), "Missing 2nd Comment Dislikes",
IF(AND(CONCATENATE(Z177:AH177)&lt;&gt;"", Z177=""), "Missing 3rd Comment Source Name",
IF(AND(CONCATENATE(Z177:AH177)&lt;&gt;"", AB177=""), "Missing 3rd Comment Message",
IF(AND($AN$3, $AP$3, CONCATENATE(Z177:AH177)&lt;&gt;"", AG177=""), "Missing 3rd Comment Likes",
IF(AND($AO$3, $AP$3, CONCATENATE(Z177:AH177)&lt;&gt;"", AH177=""), "Missing 3rd Comment Dislikes", "Valid"
)))))))))))))))))))))))))))))))))</f>
        <v>Unused</v>
      </c>
      <c r="C175" s="302"/>
      <c r="D175" s="316" t="s">
        <v>1344</v>
      </c>
      <c r="E175" s="317"/>
      <c r="F175" s="302"/>
      <c r="G175" s="302"/>
      <c r="H175" s="305"/>
      <c r="I175" s="317"/>
      <c r="J175" s="302"/>
      <c r="K175" s="302"/>
      <c r="L175" s="305"/>
      <c r="M175" s="319"/>
      <c r="N175" s="450"/>
      <c r="O175" s="451"/>
      <c r="P175" s="451"/>
      <c r="Q175" s="452"/>
      <c r="R175" s="453"/>
      <c r="S175" s="451"/>
      <c r="T175" s="451"/>
      <c r="U175" s="452"/>
      <c r="V175" s="453"/>
      <c r="W175" s="451"/>
      <c r="X175" s="451"/>
      <c r="Y175" s="454"/>
      <c r="Z175" s="325"/>
      <c r="AA175" s="305"/>
      <c r="AB175" s="319"/>
      <c r="AC175" s="302"/>
      <c r="AD175" s="302"/>
      <c r="AE175" s="302"/>
      <c r="AF175" s="305"/>
      <c r="AG175" s="328"/>
      <c r="AH175" s="455"/>
      <c r="AI175" s="108"/>
      <c r="AJ175" s="108"/>
      <c r="AK175" s="108"/>
      <c r="AL175" s="108"/>
      <c r="AM175" s="108"/>
      <c r="AN175" s="108"/>
      <c r="AO175" s="108"/>
      <c r="AP175" s="108"/>
      <c r="AQ175" s="108"/>
    </row>
    <row r="176" ht="22.5" customHeight="1">
      <c r="B176" s="331"/>
      <c r="D176" s="332"/>
      <c r="E176" s="331"/>
      <c r="H176" s="327"/>
      <c r="I176" s="331"/>
      <c r="L176" s="327"/>
      <c r="M176" s="331"/>
      <c r="N176" s="333"/>
      <c r="O176" s="334"/>
      <c r="P176" s="334"/>
      <c r="Q176" s="335"/>
      <c r="R176" s="336"/>
      <c r="S176" s="334"/>
      <c r="T176" s="334"/>
      <c r="U176" s="335"/>
      <c r="V176" s="336"/>
      <c r="W176" s="334"/>
      <c r="X176" s="334"/>
      <c r="Y176" s="337"/>
      <c r="Z176" s="338"/>
      <c r="AA176" s="327"/>
      <c r="AB176" s="326"/>
      <c r="AF176" s="327"/>
      <c r="AG176" s="339"/>
      <c r="AH176" s="456"/>
      <c r="AI176" s="108"/>
      <c r="AJ176" s="108"/>
      <c r="AK176" s="108"/>
      <c r="AL176" s="108"/>
      <c r="AM176" s="108"/>
      <c r="AN176" s="108"/>
      <c r="AO176" s="108"/>
      <c r="AP176" s="108"/>
      <c r="AQ176" s="108"/>
    </row>
    <row r="177" ht="22.5" customHeight="1">
      <c r="B177" s="181"/>
      <c r="C177" s="309"/>
      <c r="D177" s="341"/>
      <c r="E177" s="181"/>
      <c r="F177" s="309"/>
      <c r="G177" s="309"/>
      <c r="H177" s="310"/>
      <c r="I177" s="181"/>
      <c r="J177" s="309"/>
      <c r="K177" s="309"/>
      <c r="L177" s="310"/>
      <c r="M177" s="181"/>
      <c r="N177" s="342"/>
      <c r="O177" s="343"/>
      <c r="P177" s="343"/>
      <c r="Q177" s="344"/>
      <c r="R177" s="345"/>
      <c r="S177" s="343"/>
      <c r="T177" s="343"/>
      <c r="U177" s="344"/>
      <c r="V177" s="345"/>
      <c r="W177" s="343"/>
      <c r="X177" s="343"/>
      <c r="Y177" s="346"/>
      <c r="Z177" s="347"/>
      <c r="AA177" s="310"/>
      <c r="AB177" s="348"/>
      <c r="AC177" s="309"/>
      <c r="AD177" s="309"/>
      <c r="AE177" s="309"/>
      <c r="AF177" s="310"/>
      <c r="AG177" s="349"/>
      <c r="AH177" s="457"/>
      <c r="AI177" s="108"/>
      <c r="AJ177" s="108"/>
      <c r="AK177" s="108"/>
      <c r="AL177" s="108"/>
      <c r="AM177" s="108"/>
      <c r="AN177" s="108"/>
      <c r="AO177" s="108"/>
      <c r="AP177" s="108"/>
      <c r="AQ177" s="108"/>
    </row>
    <row r="178" ht="22.5" customHeight="1">
      <c r="B178" s="315" t="str">
        <f>IF(ISBLANK(D178), "Missing ID",
IF(CONCATENATE(E178:AG180)="", "Unused",
IF(AND(ISBLANK(E178), ISBLANK(I178)), "Missing Headline and Content",
IF(ISBLANK(M178), "Missing Is True",
IF(AND(M178&lt;&gt;"Yes", M178&lt;&gt;"No"), "Is True must be Yes or No",
IF(AND($AJ$3, NOT(ISBLANK(N178)), NOT(ISNUMBER(N178))), "Changes to Followers for Likes must be a Number",
IF(AND($AK$3, NOT(ISBLANK(O178)), NOT(ISNUMBER(O178))), "Changes to Followers for Disikes must be a Number",
IF(AND($AL$3, NOT(ISBLANK(P178)), NOT(ISNUMBER(P178))), "Changes to Followers for Shares must be a Number",
IF(AND($AM$3, NOT(ISBLANK(Q178)), NOT(ISNUMBER(Q178))), "Changes to Followers for Flags must be a Number",
IF(AND($AJ$3, NOT(ISBLANK(R178)), NOT(ISNUMBER(R178))), "Changes to Credibility for Likes must be a Number",
IF(AND($AK$3, NOT(ISBLANK(S178)), NOT(ISNUMBER(S178))), "Changes to Credibility for Disikes must be a Number",
IF(AND($AL$3, NOT(ISBLANK(T178)), NOT(ISNUMBER(T178))), "Changes to Credibility for Shares must be a Number",
IF(AND($AM$3, NOT(ISBLANK(U178)), NOT(ISNUMBER(U178))), "Changes to Credibility for Flags must be a Number",
IF(AND($AJ$3, $AP$3, NOT(ISBLANK(V178)), NOT(ISNUMBER(V178))), "Number of Likes must be a Number",
IF(AND($AK$3, $AP$3, NOT(ISBLANK(W178)), NOT(ISNUMBER(W178))), "Number of Disikes must be a Number",
IF(AND($AL$3, $AP$3, NOT(ISBLANK(X178)), NOT(ISNUMBER(X178))), "Number of Shares must be a Number",
IF(AND($AM$3, $AP$3, NOT(ISBLANK(Y178)), NOT(ISNUMBER(Y178))), "Number of Flags must be a Number",
IF(AND($AJ$3, $AP$3, NOT(ISBLANK(V178)), V178&lt;0), "Number of Likes cannot be Negative",
IF(AND($AK$3, $AP$3, NOT(ISBLANK(W178)), W178&lt;0), "Number of Disikes cannot be Negative",
IF(AND($AL$3, $AP$3, NOT(ISBLANK(X178)), X178&lt;0), "Number of Shares cannot be Negative",
IF(AND($AM$3, $AP$3, NOT(ISBLANK(Y178)), Y178&lt;0), "Number of Flags cannot be Negative",
IF(AND(CONCATENATE(Z178:AH178)&lt;&gt;"", Z178=""), "Missing 1st Comment Source Name",
IF(AND(CONCATENATE(Z178:AH178)&lt;&gt;"", AB178=""), "Missing 1st Comment Message",
IF(AND($AN$3, $AP$3, CONCATENATE(Z178:AH178)&lt;&gt;"", AG178=""), "Missing 1st Comment Likes",
IF(AND($AO$3, $AP$3, CONCATENATE(Z178:AH178)&lt;&gt;"", AH178=""), "Missing 1st Comment Dislikes",
IF(AND(CONCATENATE(Z179:AH179)&lt;&gt;"", Z179=""), "Missing 2nd Comment Source Name",
IF(AND(CONCATENATE(Z179:AH179)&lt;&gt;"", AB179=""), "Missing 2nd Comment Message",
IF(AND($AN$3, $AP$3, CONCATENATE(Z179:AH179)&lt;&gt;"", AG179=""), "Missing 2nd Comment Likes",
IF(AND($AO$3, $AP$3, CONCATENATE(Z179:AH179)&lt;&gt;"", AH179=""), "Missing 2nd Comment Dislikes",
IF(AND(CONCATENATE(Z180:AH180)&lt;&gt;"", Z180=""), "Missing 3rd Comment Source Name",
IF(AND(CONCATENATE(Z180:AH180)&lt;&gt;"", AB180=""), "Missing 3rd Comment Message",
IF(AND($AN$3, $AP$3, CONCATENATE(Z180:AH180)&lt;&gt;"", AG180=""), "Missing 3rd Comment Likes",
IF(AND($AO$3, $AP$3, CONCATENATE(Z180:AH180)&lt;&gt;"", AH180=""), "Missing 3rd Comment Dislikes", "Valid"
)))))))))))))))))))))))))))))))))</f>
        <v>Unused</v>
      </c>
      <c r="C178" s="302"/>
      <c r="D178" s="351" t="s">
        <v>1345</v>
      </c>
      <c r="E178" s="352"/>
      <c r="F178" s="302"/>
      <c r="G178" s="302"/>
      <c r="H178" s="305"/>
      <c r="I178" s="352"/>
      <c r="J178" s="302"/>
      <c r="K178" s="302"/>
      <c r="L178" s="305"/>
      <c r="M178" s="354"/>
      <c r="N178" s="355"/>
      <c r="O178" s="356"/>
      <c r="P178" s="356"/>
      <c r="Q178" s="357"/>
      <c r="R178" s="358"/>
      <c r="S178" s="356"/>
      <c r="T178" s="356"/>
      <c r="U178" s="357"/>
      <c r="V178" s="358"/>
      <c r="W178" s="356"/>
      <c r="X178" s="356"/>
      <c r="Y178" s="359"/>
      <c r="Z178" s="360"/>
      <c r="AA178" s="305"/>
      <c r="AB178" s="354"/>
      <c r="AC178" s="302"/>
      <c r="AD178" s="302"/>
      <c r="AE178" s="302"/>
      <c r="AF178" s="305"/>
      <c r="AG178" s="361"/>
      <c r="AH178" s="458"/>
      <c r="AI178" s="108"/>
      <c r="AJ178" s="108"/>
      <c r="AK178" s="108"/>
      <c r="AL178" s="108"/>
      <c r="AM178" s="108"/>
      <c r="AN178" s="108"/>
      <c r="AO178" s="108"/>
      <c r="AP178" s="108"/>
      <c r="AQ178" s="108"/>
    </row>
    <row r="179" ht="22.5" customHeight="1">
      <c r="B179" s="331"/>
      <c r="D179" s="363"/>
      <c r="E179" s="331"/>
      <c r="H179" s="327"/>
      <c r="I179" s="331"/>
      <c r="L179" s="327"/>
      <c r="M179" s="331"/>
      <c r="N179" s="333"/>
      <c r="O179" s="334"/>
      <c r="P179" s="334"/>
      <c r="Q179" s="335"/>
      <c r="R179" s="336"/>
      <c r="S179" s="334"/>
      <c r="T179" s="334"/>
      <c r="U179" s="335"/>
      <c r="V179" s="336"/>
      <c r="W179" s="334"/>
      <c r="X179" s="334"/>
      <c r="Y179" s="337"/>
      <c r="Z179" s="364"/>
      <c r="AA179" s="327"/>
      <c r="AB179" s="365"/>
      <c r="AF179" s="327"/>
      <c r="AG179" s="366"/>
      <c r="AH179" s="367"/>
      <c r="AI179" s="108"/>
      <c r="AJ179" s="108"/>
      <c r="AK179" s="108"/>
      <c r="AL179" s="108"/>
      <c r="AM179" s="108"/>
      <c r="AN179" s="108"/>
      <c r="AO179" s="108"/>
      <c r="AP179" s="108"/>
      <c r="AQ179" s="108"/>
    </row>
    <row r="180" ht="22.5" customHeight="1">
      <c r="B180" s="181"/>
      <c r="C180" s="309"/>
      <c r="D180" s="368"/>
      <c r="E180" s="181"/>
      <c r="F180" s="309"/>
      <c r="G180" s="309"/>
      <c r="H180" s="310"/>
      <c r="I180" s="181"/>
      <c r="J180" s="309"/>
      <c r="K180" s="309"/>
      <c r="L180" s="310"/>
      <c r="M180" s="181"/>
      <c r="N180" s="342"/>
      <c r="O180" s="343"/>
      <c r="P180" s="343"/>
      <c r="Q180" s="344"/>
      <c r="R180" s="345"/>
      <c r="S180" s="343"/>
      <c r="T180" s="343"/>
      <c r="U180" s="344"/>
      <c r="V180" s="345"/>
      <c r="W180" s="343"/>
      <c r="X180" s="343"/>
      <c r="Y180" s="346"/>
      <c r="Z180" s="369"/>
      <c r="AA180" s="310"/>
      <c r="AB180" s="370"/>
      <c r="AC180" s="309"/>
      <c r="AD180" s="309"/>
      <c r="AE180" s="309"/>
      <c r="AF180" s="310"/>
      <c r="AG180" s="371"/>
      <c r="AH180" s="372"/>
      <c r="AI180" s="108"/>
      <c r="AJ180" s="108"/>
      <c r="AK180" s="108"/>
      <c r="AL180" s="108"/>
      <c r="AM180" s="108"/>
      <c r="AN180" s="108"/>
      <c r="AO180" s="108"/>
      <c r="AP180" s="108"/>
      <c r="AQ180" s="108"/>
    </row>
    <row r="181" ht="22.5" customHeight="1">
      <c r="B181" s="315" t="str">
        <f>IF(ISBLANK(D181), "Missing ID",
IF(CONCATENATE(E181:AG183)="", "Unused",
IF(AND(ISBLANK(E181), ISBLANK(I181)), "Missing Headline and Content",
IF(ISBLANK(M181), "Missing Is True",
IF(AND(M181&lt;&gt;"Yes", M181&lt;&gt;"No"), "Is True must be Yes or No",
IF(AND($AJ$3, NOT(ISBLANK(N181)), NOT(ISNUMBER(N181))), "Changes to Followers for Likes must be a Number",
IF(AND($AK$3, NOT(ISBLANK(O181)), NOT(ISNUMBER(O181))), "Changes to Followers for Disikes must be a Number",
IF(AND($AL$3, NOT(ISBLANK(P181)), NOT(ISNUMBER(P181))), "Changes to Followers for Shares must be a Number",
IF(AND($AM$3, NOT(ISBLANK(Q181)), NOT(ISNUMBER(Q181))), "Changes to Followers for Flags must be a Number",
IF(AND($AJ$3, NOT(ISBLANK(R181)), NOT(ISNUMBER(R181))), "Changes to Credibility for Likes must be a Number",
IF(AND($AK$3, NOT(ISBLANK(S181)), NOT(ISNUMBER(S181))), "Changes to Credibility for Disikes must be a Number",
IF(AND($AL$3, NOT(ISBLANK(T181)), NOT(ISNUMBER(T181))), "Changes to Credibility for Shares must be a Number",
IF(AND($AM$3, NOT(ISBLANK(U181)), NOT(ISNUMBER(U181))), "Changes to Credibility for Flags must be a Number",
IF(AND($AJ$3, $AP$3, NOT(ISBLANK(V181)), NOT(ISNUMBER(V181))), "Number of Likes must be a Number",
IF(AND($AK$3, $AP$3, NOT(ISBLANK(W181)), NOT(ISNUMBER(W181))), "Number of Disikes must be a Number",
IF(AND($AL$3, $AP$3, NOT(ISBLANK(X181)), NOT(ISNUMBER(X181))), "Number of Shares must be a Number",
IF(AND($AM$3, $AP$3, NOT(ISBLANK(Y181)), NOT(ISNUMBER(Y181))), "Number of Flags must be a Number",
IF(AND($AJ$3, $AP$3, NOT(ISBLANK(V181)), V181&lt;0), "Number of Likes cannot be Negative",
IF(AND($AK$3, $AP$3, NOT(ISBLANK(W181)), W181&lt;0), "Number of Disikes cannot be Negative",
IF(AND($AL$3, $AP$3, NOT(ISBLANK(X181)), X181&lt;0), "Number of Shares cannot be Negative",
IF(AND($AM$3, $AP$3, NOT(ISBLANK(Y181)), Y181&lt;0), "Number of Flags cannot be Negative",
IF(AND(CONCATENATE(Z181:AH181)&lt;&gt;"", Z181=""), "Missing 1st Comment Source Name",
IF(AND(CONCATENATE(Z181:AH181)&lt;&gt;"", AB181=""), "Missing 1st Comment Message",
IF(AND($AN$3, $AP$3, CONCATENATE(Z181:AH181)&lt;&gt;"", AG181=""), "Missing 1st Comment Likes",
IF(AND($AO$3, $AP$3, CONCATENATE(Z181:AH181)&lt;&gt;"", AH181=""), "Missing 1st Comment Dislikes",
IF(AND(CONCATENATE(Z182:AH182)&lt;&gt;"", Z182=""), "Missing 2nd Comment Source Name",
IF(AND(CONCATENATE(Z182:AH182)&lt;&gt;"", AB182=""), "Missing 2nd Comment Message",
IF(AND($AN$3, $AP$3, CONCATENATE(Z182:AH182)&lt;&gt;"", AG182=""), "Missing 2nd Comment Likes",
IF(AND($AO$3, $AP$3, CONCATENATE(Z182:AH182)&lt;&gt;"", AH182=""), "Missing 2nd Comment Dislikes",
IF(AND(CONCATENATE(Z183:AH183)&lt;&gt;"", Z183=""), "Missing 3rd Comment Source Name",
IF(AND(CONCATENATE(Z183:AH183)&lt;&gt;"", AB183=""), "Missing 3rd Comment Message",
IF(AND($AN$3, $AP$3, CONCATENATE(Z183:AH183)&lt;&gt;"", AG183=""), "Missing 3rd Comment Likes",
IF(AND($AO$3, $AP$3, CONCATENATE(Z183:AH183)&lt;&gt;"", AH183=""), "Missing 3rd Comment Dislikes", "Valid"
)))))))))))))))))))))))))))))))))</f>
        <v>Unused</v>
      </c>
      <c r="C181" s="302"/>
      <c r="D181" s="316" t="s">
        <v>1346</v>
      </c>
      <c r="E181" s="317"/>
      <c r="F181" s="302"/>
      <c r="G181" s="302"/>
      <c r="H181" s="305"/>
      <c r="I181" s="317"/>
      <c r="J181" s="302"/>
      <c r="K181" s="302"/>
      <c r="L181" s="305"/>
      <c r="M181" s="319"/>
      <c r="N181" s="450"/>
      <c r="O181" s="451"/>
      <c r="P181" s="451"/>
      <c r="Q181" s="452"/>
      <c r="R181" s="453"/>
      <c r="S181" s="451"/>
      <c r="T181" s="451"/>
      <c r="U181" s="452"/>
      <c r="V181" s="453"/>
      <c r="W181" s="451"/>
      <c r="X181" s="451"/>
      <c r="Y181" s="454"/>
      <c r="Z181" s="325"/>
      <c r="AA181" s="305"/>
      <c r="AB181" s="319"/>
      <c r="AC181" s="302"/>
      <c r="AD181" s="302"/>
      <c r="AE181" s="302"/>
      <c r="AF181" s="305"/>
      <c r="AG181" s="328"/>
      <c r="AH181" s="455"/>
      <c r="AI181" s="108"/>
      <c r="AJ181" s="108"/>
      <c r="AK181" s="108"/>
      <c r="AL181" s="108"/>
      <c r="AM181" s="108"/>
      <c r="AN181" s="108"/>
      <c r="AO181" s="108"/>
      <c r="AP181" s="108"/>
      <c r="AQ181" s="108"/>
    </row>
    <row r="182" ht="22.5" customHeight="1">
      <c r="B182" s="331"/>
      <c r="D182" s="332"/>
      <c r="E182" s="331"/>
      <c r="H182" s="327"/>
      <c r="I182" s="331"/>
      <c r="L182" s="327"/>
      <c r="M182" s="331"/>
      <c r="N182" s="333"/>
      <c r="O182" s="334"/>
      <c r="P182" s="334"/>
      <c r="Q182" s="335"/>
      <c r="R182" s="336"/>
      <c r="S182" s="334"/>
      <c r="T182" s="334"/>
      <c r="U182" s="335"/>
      <c r="V182" s="336"/>
      <c r="W182" s="334"/>
      <c r="X182" s="334"/>
      <c r="Y182" s="337"/>
      <c r="Z182" s="338"/>
      <c r="AA182" s="327"/>
      <c r="AB182" s="326"/>
      <c r="AF182" s="327"/>
      <c r="AG182" s="339"/>
      <c r="AH182" s="456"/>
      <c r="AI182" s="108"/>
      <c r="AJ182" s="108"/>
      <c r="AK182" s="108"/>
      <c r="AL182" s="108"/>
      <c r="AM182" s="108"/>
      <c r="AN182" s="108"/>
      <c r="AO182" s="108"/>
      <c r="AP182" s="108"/>
      <c r="AQ182" s="108"/>
    </row>
    <row r="183" ht="22.5" customHeight="1">
      <c r="B183" s="181"/>
      <c r="C183" s="309"/>
      <c r="D183" s="341"/>
      <c r="E183" s="181"/>
      <c r="F183" s="309"/>
      <c r="G183" s="309"/>
      <c r="H183" s="310"/>
      <c r="I183" s="181"/>
      <c r="J183" s="309"/>
      <c r="K183" s="309"/>
      <c r="L183" s="310"/>
      <c r="M183" s="181"/>
      <c r="N183" s="342"/>
      <c r="O183" s="343"/>
      <c r="P183" s="343"/>
      <c r="Q183" s="344"/>
      <c r="R183" s="345"/>
      <c r="S183" s="343"/>
      <c r="T183" s="343"/>
      <c r="U183" s="344"/>
      <c r="V183" s="345"/>
      <c r="W183" s="343"/>
      <c r="X183" s="343"/>
      <c r="Y183" s="346"/>
      <c r="Z183" s="347"/>
      <c r="AA183" s="310"/>
      <c r="AB183" s="348"/>
      <c r="AC183" s="309"/>
      <c r="AD183" s="309"/>
      <c r="AE183" s="309"/>
      <c r="AF183" s="310"/>
      <c r="AG183" s="349"/>
      <c r="AH183" s="457"/>
      <c r="AI183" s="108"/>
      <c r="AJ183" s="108"/>
      <c r="AK183" s="108"/>
      <c r="AL183" s="108"/>
      <c r="AM183" s="108"/>
      <c r="AN183" s="108"/>
      <c r="AO183" s="108"/>
      <c r="AP183" s="108"/>
      <c r="AQ183" s="108"/>
    </row>
    <row r="184" ht="22.5" customHeight="1">
      <c r="B184" s="315" t="str">
        <f>IF(ISBLANK(D184), "Missing ID",
IF(CONCATENATE(E184:AG186)="", "Unused",
IF(AND(ISBLANK(E184), ISBLANK(I184)), "Missing Headline and Content",
IF(ISBLANK(M184), "Missing Is True",
IF(AND(M184&lt;&gt;"Yes", M184&lt;&gt;"No"), "Is True must be Yes or No",
IF(AND($AJ$3, NOT(ISBLANK(N184)), NOT(ISNUMBER(N184))), "Changes to Followers for Likes must be a Number",
IF(AND($AK$3, NOT(ISBLANK(O184)), NOT(ISNUMBER(O184))), "Changes to Followers for Disikes must be a Number",
IF(AND($AL$3, NOT(ISBLANK(P184)), NOT(ISNUMBER(P184))), "Changes to Followers for Shares must be a Number",
IF(AND($AM$3, NOT(ISBLANK(Q184)), NOT(ISNUMBER(Q184))), "Changes to Followers for Flags must be a Number",
IF(AND($AJ$3, NOT(ISBLANK(R184)), NOT(ISNUMBER(R184))), "Changes to Credibility for Likes must be a Number",
IF(AND($AK$3, NOT(ISBLANK(S184)), NOT(ISNUMBER(S184))), "Changes to Credibility for Disikes must be a Number",
IF(AND($AL$3, NOT(ISBLANK(T184)), NOT(ISNUMBER(T184))), "Changes to Credibility for Shares must be a Number",
IF(AND($AM$3, NOT(ISBLANK(U184)), NOT(ISNUMBER(U184))), "Changes to Credibility for Flags must be a Number",
IF(AND($AJ$3, $AP$3, NOT(ISBLANK(V184)), NOT(ISNUMBER(V184))), "Number of Likes must be a Number",
IF(AND($AK$3, $AP$3, NOT(ISBLANK(W184)), NOT(ISNUMBER(W184))), "Number of Disikes must be a Number",
IF(AND($AL$3, $AP$3, NOT(ISBLANK(X184)), NOT(ISNUMBER(X184))), "Number of Shares must be a Number",
IF(AND($AM$3, $AP$3, NOT(ISBLANK(Y184)), NOT(ISNUMBER(Y184))), "Number of Flags must be a Number",
IF(AND($AJ$3, $AP$3, NOT(ISBLANK(V184)), V184&lt;0), "Number of Likes cannot be Negative",
IF(AND($AK$3, $AP$3, NOT(ISBLANK(W184)), W184&lt;0), "Number of Disikes cannot be Negative",
IF(AND($AL$3, $AP$3, NOT(ISBLANK(X184)), X184&lt;0), "Number of Shares cannot be Negative",
IF(AND($AM$3, $AP$3, NOT(ISBLANK(Y184)), Y184&lt;0), "Number of Flags cannot be Negative",
IF(AND(CONCATENATE(Z184:AH184)&lt;&gt;"", Z184=""), "Missing 1st Comment Source Name",
IF(AND(CONCATENATE(Z184:AH184)&lt;&gt;"", AB184=""), "Missing 1st Comment Message",
IF(AND($AN$3, $AP$3, CONCATENATE(Z184:AH184)&lt;&gt;"", AG184=""), "Missing 1st Comment Likes",
IF(AND($AO$3, $AP$3, CONCATENATE(Z184:AH184)&lt;&gt;"", AH184=""), "Missing 1st Comment Dislikes",
IF(AND(CONCATENATE(Z185:AH185)&lt;&gt;"", Z185=""), "Missing 2nd Comment Source Name",
IF(AND(CONCATENATE(Z185:AH185)&lt;&gt;"", AB185=""), "Missing 2nd Comment Message",
IF(AND($AN$3, $AP$3, CONCATENATE(Z185:AH185)&lt;&gt;"", AG185=""), "Missing 2nd Comment Likes",
IF(AND($AO$3, $AP$3, CONCATENATE(Z185:AH185)&lt;&gt;"", AH185=""), "Missing 2nd Comment Dislikes",
IF(AND(CONCATENATE(Z186:AH186)&lt;&gt;"", Z186=""), "Missing 3rd Comment Source Name",
IF(AND(CONCATENATE(Z186:AH186)&lt;&gt;"", AB186=""), "Missing 3rd Comment Message",
IF(AND($AN$3, $AP$3, CONCATENATE(Z186:AH186)&lt;&gt;"", AG186=""), "Missing 3rd Comment Likes",
IF(AND($AO$3, $AP$3, CONCATENATE(Z186:AH186)&lt;&gt;"", AH186=""), "Missing 3rd Comment Dislikes", "Valid"
)))))))))))))))))))))))))))))))))</f>
        <v>Unused</v>
      </c>
      <c r="C184" s="302"/>
      <c r="D184" s="351" t="s">
        <v>1347</v>
      </c>
      <c r="E184" s="352"/>
      <c r="F184" s="302"/>
      <c r="G184" s="302"/>
      <c r="H184" s="305"/>
      <c r="I184" s="352"/>
      <c r="J184" s="302"/>
      <c r="K184" s="302"/>
      <c r="L184" s="305"/>
      <c r="M184" s="354"/>
      <c r="N184" s="355"/>
      <c r="O184" s="356"/>
      <c r="P184" s="356"/>
      <c r="Q184" s="357"/>
      <c r="R184" s="358"/>
      <c r="S184" s="356"/>
      <c r="T184" s="356"/>
      <c r="U184" s="357"/>
      <c r="V184" s="358"/>
      <c r="W184" s="356"/>
      <c r="X184" s="356"/>
      <c r="Y184" s="359"/>
      <c r="Z184" s="360"/>
      <c r="AA184" s="305"/>
      <c r="AB184" s="354"/>
      <c r="AC184" s="302"/>
      <c r="AD184" s="302"/>
      <c r="AE184" s="302"/>
      <c r="AF184" s="305"/>
      <c r="AG184" s="361"/>
      <c r="AH184" s="458"/>
      <c r="AI184" s="108"/>
      <c r="AJ184" s="108"/>
      <c r="AK184" s="108"/>
      <c r="AL184" s="108"/>
      <c r="AM184" s="108"/>
      <c r="AN184" s="108"/>
      <c r="AO184" s="108"/>
      <c r="AP184" s="108"/>
      <c r="AQ184" s="108"/>
    </row>
    <row r="185" ht="22.5" customHeight="1">
      <c r="B185" s="331"/>
      <c r="D185" s="363"/>
      <c r="E185" s="331"/>
      <c r="H185" s="327"/>
      <c r="I185" s="331"/>
      <c r="L185" s="327"/>
      <c r="M185" s="331"/>
      <c r="N185" s="333"/>
      <c r="O185" s="334"/>
      <c r="P185" s="334"/>
      <c r="Q185" s="335"/>
      <c r="R185" s="336"/>
      <c r="S185" s="334"/>
      <c r="T185" s="334"/>
      <c r="U185" s="335"/>
      <c r="V185" s="336"/>
      <c r="W185" s="334"/>
      <c r="X185" s="334"/>
      <c r="Y185" s="337"/>
      <c r="Z185" s="364"/>
      <c r="AA185" s="327"/>
      <c r="AB185" s="365"/>
      <c r="AF185" s="327"/>
      <c r="AG185" s="366"/>
      <c r="AH185" s="367"/>
      <c r="AI185" s="108"/>
      <c r="AJ185" s="108"/>
      <c r="AK185" s="108"/>
      <c r="AL185" s="108"/>
      <c r="AM185" s="108"/>
      <c r="AN185" s="108"/>
      <c r="AO185" s="108"/>
      <c r="AP185" s="108"/>
      <c r="AQ185" s="108"/>
    </row>
    <row r="186" ht="22.5" customHeight="1">
      <c r="B186" s="181"/>
      <c r="C186" s="309"/>
      <c r="D186" s="368"/>
      <c r="E186" s="181"/>
      <c r="F186" s="309"/>
      <c r="G186" s="309"/>
      <c r="H186" s="310"/>
      <c r="I186" s="181"/>
      <c r="J186" s="309"/>
      <c r="K186" s="309"/>
      <c r="L186" s="310"/>
      <c r="M186" s="181"/>
      <c r="N186" s="342"/>
      <c r="O186" s="343"/>
      <c r="P186" s="343"/>
      <c r="Q186" s="344"/>
      <c r="R186" s="345"/>
      <c r="S186" s="343"/>
      <c r="T186" s="343"/>
      <c r="U186" s="344"/>
      <c r="V186" s="345"/>
      <c r="W186" s="343"/>
      <c r="X186" s="343"/>
      <c r="Y186" s="346"/>
      <c r="Z186" s="369"/>
      <c r="AA186" s="310"/>
      <c r="AB186" s="370"/>
      <c r="AC186" s="309"/>
      <c r="AD186" s="309"/>
      <c r="AE186" s="309"/>
      <c r="AF186" s="310"/>
      <c r="AG186" s="371"/>
      <c r="AH186" s="372"/>
      <c r="AI186" s="108"/>
      <c r="AJ186" s="108"/>
      <c r="AK186" s="108"/>
      <c r="AL186" s="108"/>
      <c r="AM186" s="108"/>
      <c r="AN186" s="108"/>
      <c r="AO186" s="108"/>
      <c r="AP186" s="108"/>
      <c r="AQ186" s="108"/>
    </row>
    <row r="187" ht="22.5" customHeight="1">
      <c r="B187" s="315" t="str">
        <f>IF(ISBLANK(D187), "Missing ID",
IF(CONCATENATE(E187:AG189)="", "Unused",
IF(AND(ISBLANK(E187), ISBLANK(I187)), "Missing Headline and Content",
IF(ISBLANK(M187), "Missing Is True",
IF(AND(M187&lt;&gt;"Yes", M187&lt;&gt;"No"), "Is True must be Yes or No",
IF(AND($AJ$3, NOT(ISBLANK(N187)), NOT(ISNUMBER(N187))), "Changes to Followers for Likes must be a Number",
IF(AND($AK$3, NOT(ISBLANK(O187)), NOT(ISNUMBER(O187))), "Changes to Followers for Disikes must be a Number",
IF(AND($AL$3, NOT(ISBLANK(P187)), NOT(ISNUMBER(P187))), "Changes to Followers for Shares must be a Number",
IF(AND($AM$3, NOT(ISBLANK(Q187)), NOT(ISNUMBER(Q187))), "Changes to Followers for Flags must be a Number",
IF(AND($AJ$3, NOT(ISBLANK(R187)), NOT(ISNUMBER(R187))), "Changes to Credibility for Likes must be a Number",
IF(AND($AK$3, NOT(ISBLANK(S187)), NOT(ISNUMBER(S187))), "Changes to Credibility for Disikes must be a Number",
IF(AND($AL$3, NOT(ISBLANK(T187)), NOT(ISNUMBER(T187))), "Changes to Credibility for Shares must be a Number",
IF(AND($AM$3, NOT(ISBLANK(U187)), NOT(ISNUMBER(U187))), "Changes to Credibility for Flags must be a Number",
IF(AND($AJ$3, $AP$3, NOT(ISBLANK(V187)), NOT(ISNUMBER(V187))), "Number of Likes must be a Number",
IF(AND($AK$3, $AP$3, NOT(ISBLANK(W187)), NOT(ISNUMBER(W187))), "Number of Disikes must be a Number",
IF(AND($AL$3, $AP$3, NOT(ISBLANK(X187)), NOT(ISNUMBER(X187))), "Number of Shares must be a Number",
IF(AND($AM$3, $AP$3, NOT(ISBLANK(Y187)), NOT(ISNUMBER(Y187))), "Number of Flags must be a Number",
IF(AND($AJ$3, $AP$3, NOT(ISBLANK(V187)), V187&lt;0), "Number of Likes cannot be Negative",
IF(AND($AK$3, $AP$3, NOT(ISBLANK(W187)), W187&lt;0), "Number of Disikes cannot be Negative",
IF(AND($AL$3, $AP$3, NOT(ISBLANK(X187)), X187&lt;0), "Number of Shares cannot be Negative",
IF(AND($AM$3, $AP$3, NOT(ISBLANK(Y187)), Y187&lt;0), "Number of Flags cannot be Negative",
IF(AND(CONCATENATE(Z187:AH187)&lt;&gt;"", Z187=""), "Missing 1st Comment Source Name",
IF(AND(CONCATENATE(Z187:AH187)&lt;&gt;"", AB187=""), "Missing 1st Comment Message",
IF(AND($AN$3, $AP$3, CONCATENATE(Z187:AH187)&lt;&gt;"", AG187=""), "Missing 1st Comment Likes",
IF(AND($AO$3, $AP$3, CONCATENATE(Z187:AH187)&lt;&gt;"", AH187=""), "Missing 1st Comment Dislikes",
IF(AND(CONCATENATE(Z188:AH188)&lt;&gt;"", Z188=""), "Missing 2nd Comment Source Name",
IF(AND(CONCATENATE(Z188:AH188)&lt;&gt;"", AB188=""), "Missing 2nd Comment Message",
IF(AND($AN$3, $AP$3, CONCATENATE(Z188:AH188)&lt;&gt;"", AG188=""), "Missing 2nd Comment Likes",
IF(AND($AO$3, $AP$3, CONCATENATE(Z188:AH188)&lt;&gt;"", AH188=""), "Missing 2nd Comment Dislikes",
IF(AND(CONCATENATE(Z189:AH189)&lt;&gt;"", Z189=""), "Missing 3rd Comment Source Name",
IF(AND(CONCATENATE(Z189:AH189)&lt;&gt;"", AB189=""), "Missing 3rd Comment Message",
IF(AND($AN$3, $AP$3, CONCATENATE(Z189:AH189)&lt;&gt;"", AG189=""), "Missing 3rd Comment Likes",
IF(AND($AO$3, $AP$3, CONCATENATE(Z189:AH189)&lt;&gt;"", AH189=""), "Missing 3rd Comment Dislikes", "Valid"
)))))))))))))))))))))))))))))))))</f>
        <v>Unused</v>
      </c>
      <c r="C187" s="302"/>
      <c r="D187" s="316" t="s">
        <v>1348</v>
      </c>
      <c r="E187" s="317"/>
      <c r="F187" s="302"/>
      <c r="G187" s="302"/>
      <c r="H187" s="305"/>
      <c r="I187" s="317"/>
      <c r="J187" s="302"/>
      <c r="K187" s="302"/>
      <c r="L187" s="305"/>
      <c r="M187" s="319"/>
      <c r="N187" s="450"/>
      <c r="O187" s="451"/>
      <c r="P187" s="451"/>
      <c r="Q187" s="452"/>
      <c r="R187" s="453"/>
      <c r="S187" s="451"/>
      <c r="T187" s="451"/>
      <c r="U187" s="452"/>
      <c r="V187" s="453"/>
      <c r="W187" s="451"/>
      <c r="X187" s="451"/>
      <c r="Y187" s="454"/>
      <c r="Z187" s="325"/>
      <c r="AA187" s="305"/>
      <c r="AB187" s="319"/>
      <c r="AC187" s="302"/>
      <c r="AD187" s="302"/>
      <c r="AE187" s="302"/>
      <c r="AF187" s="305"/>
      <c r="AG187" s="328"/>
      <c r="AH187" s="455"/>
      <c r="AI187" s="108"/>
      <c r="AJ187" s="108"/>
      <c r="AK187" s="108"/>
      <c r="AL187" s="108"/>
      <c r="AM187" s="108"/>
      <c r="AN187" s="108"/>
      <c r="AO187" s="108"/>
      <c r="AP187" s="108"/>
      <c r="AQ187" s="108"/>
    </row>
    <row r="188" ht="22.5" customHeight="1">
      <c r="B188" s="331"/>
      <c r="D188" s="332"/>
      <c r="E188" s="331"/>
      <c r="H188" s="327"/>
      <c r="I188" s="331"/>
      <c r="L188" s="327"/>
      <c r="M188" s="331"/>
      <c r="N188" s="333"/>
      <c r="O188" s="334"/>
      <c r="P188" s="334"/>
      <c r="Q188" s="335"/>
      <c r="R188" s="336"/>
      <c r="S188" s="334"/>
      <c r="T188" s="334"/>
      <c r="U188" s="335"/>
      <c r="V188" s="336"/>
      <c r="W188" s="334"/>
      <c r="X188" s="334"/>
      <c r="Y188" s="337"/>
      <c r="Z188" s="338"/>
      <c r="AA188" s="327"/>
      <c r="AB188" s="326"/>
      <c r="AF188" s="327"/>
      <c r="AG188" s="339"/>
      <c r="AH188" s="456"/>
      <c r="AI188" s="108"/>
      <c r="AJ188" s="108"/>
      <c r="AK188" s="108"/>
      <c r="AL188" s="108"/>
      <c r="AM188" s="108"/>
      <c r="AN188" s="108"/>
      <c r="AO188" s="108"/>
      <c r="AP188" s="108"/>
      <c r="AQ188" s="108"/>
    </row>
    <row r="189" ht="22.5" customHeight="1">
      <c r="B189" s="181"/>
      <c r="C189" s="309"/>
      <c r="D189" s="341"/>
      <c r="E189" s="181"/>
      <c r="F189" s="309"/>
      <c r="G189" s="309"/>
      <c r="H189" s="310"/>
      <c r="I189" s="181"/>
      <c r="J189" s="309"/>
      <c r="K189" s="309"/>
      <c r="L189" s="310"/>
      <c r="M189" s="181"/>
      <c r="N189" s="342"/>
      <c r="O189" s="343"/>
      <c r="P189" s="343"/>
      <c r="Q189" s="344"/>
      <c r="R189" s="345"/>
      <c r="S189" s="343"/>
      <c r="T189" s="343"/>
      <c r="U189" s="344"/>
      <c r="V189" s="345"/>
      <c r="W189" s="343"/>
      <c r="X189" s="343"/>
      <c r="Y189" s="346"/>
      <c r="Z189" s="347"/>
      <c r="AA189" s="310"/>
      <c r="AB189" s="348"/>
      <c r="AC189" s="309"/>
      <c r="AD189" s="309"/>
      <c r="AE189" s="309"/>
      <c r="AF189" s="310"/>
      <c r="AG189" s="349"/>
      <c r="AH189" s="457"/>
      <c r="AI189" s="108"/>
      <c r="AJ189" s="108"/>
      <c r="AK189" s="108"/>
      <c r="AL189" s="108"/>
      <c r="AM189" s="108"/>
      <c r="AN189" s="108"/>
      <c r="AO189" s="108"/>
      <c r="AP189" s="108"/>
      <c r="AQ189" s="108"/>
    </row>
    <row r="190" ht="22.5" customHeight="1">
      <c r="B190" s="315" t="str">
        <f>IF(ISBLANK(D190), "Missing ID",
IF(CONCATENATE(E190:AG192)="", "Unused",
IF(AND(ISBLANK(E190), ISBLANK(I190)), "Missing Headline and Content",
IF(ISBLANK(M190), "Missing Is True",
IF(AND(M190&lt;&gt;"Yes", M190&lt;&gt;"No"), "Is True must be Yes or No",
IF(AND($AJ$3, NOT(ISBLANK(N190)), NOT(ISNUMBER(N190))), "Changes to Followers for Likes must be a Number",
IF(AND($AK$3, NOT(ISBLANK(O190)), NOT(ISNUMBER(O190))), "Changes to Followers for Disikes must be a Number",
IF(AND($AL$3, NOT(ISBLANK(P190)), NOT(ISNUMBER(P190))), "Changes to Followers for Shares must be a Number",
IF(AND($AM$3, NOT(ISBLANK(Q190)), NOT(ISNUMBER(Q190))), "Changes to Followers for Flags must be a Number",
IF(AND($AJ$3, NOT(ISBLANK(R190)), NOT(ISNUMBER(R190))), "Changes to Credibility for Likes must be a Number",
IF(AND($AK$3, NOT(ISBLANK(S190)), NOT(ISNUMBER(S190))), "Changes to Credibility for Disikes must be a Number",
IF(AND($AL$3, NOT(ISBLANK(T190)), NOT(ISNUMBER(T190))), "Changes to Credibility for Shares must be a Number",
IF(AND($AM$3, NOT(ISBLANK(U190)), NOT(ISNUMBER(U190))), "Changes to Credibility for Flags must be a Number",
IF(AND($AJ$3, $AP$3, NOT(ISBLANK(V190)), NOT(ISNUMBER(V190))), "Number of Likes must be a Number",
IF(AND($AK$3, $AP$3, NOT(ISBLANK(W190)), NOT(ISNUMBER(W190))), "Number of Disikes must be a Number",
IF(AND($AL$3, $AP$3, NOT(ISBLANK(X190)), NOT(ISNUMBER(X190))), "Number of Shares must be a Number",
IF(AND($AM$3, $AP$3, NOT(ISBLANK(Y190)), NOT(ISNUMBER(Y190))), "Number of Flags must be a Number",
IF(AND($AJ$3, $AP$3, NOT(ISBLANK(V190)), V190&lt;0), "Number of Likes cannot be Negative",
IF(AND($AK$3, $AP$3, NOT(ISBLANK(W190)), W190&lt;0), "Number of Disikes cannot be Negative",
IF(AND($AL$3, $AP$3, NOT(ISBLANK(X190)), X190&lt;0), "Number of Shares cannot be Negative",
IF(AND($AM$3, $AP$3, NOT(ISBLANK(Y190)), Y190&lt;0), "Number of Flags cannot be Negative",
IF(AND(CONCATENATE(Z190:AH190)&lt;&gt;"", Z190=""), "Missing 1st Comment Source Name",
IF(AND(CONCATENATE(Z190:AH190)&lt;&gt;"", AB190=""), "Missing 1st Comment Message",
IF(AND($AN$3, $AP$3, CONCATENATE(Z190:AH190)&lt;&gt;"", AG190=""), "Missing 1st Comment Likes",
IF(AND($AO$3, $AP$3, CONCATENATE(Z190:AH190)&lt;&gt;"", AH190=""), "Missing 1st Comment Dislikes",
IF(AND(CONCATENATE(Z191:AH191)&lt;&gt;"", Z191=""), "Missing 2nd Comment Source Name",
IF(AND(CONCATENATE(Z191:AH191)&lt;&gt;"", AB191=""), "Missing 2nd Comment Message",
IF(AND($AN$3, $AP$3, CONCATENATE(Z191:AH191)&lt;&gt;"", AG191=""), "Missing 2nd Comment Likes",
IF(AND($AO$3, $AP$3, CONCATENATE(Z191:AH191)&lt;&gt;"", AH191=""), "Missing 2nd Comment Dislikes",
IF(AND(CONCATENATE(Z192:AH192)&lt;&gt;"", Z192=""), "Missing 3rd Comment Source Name",
IF(AND(CONCATENATE(Z192:AH192)&lt;&gt;"", AB192=""), "Missing 3rd Comment Message",
IF(AND($AN$3, $AP$3, CONCATENATE(Z192:AH192)&lt;&gt;"", AG192=""), "Missing 3rd Comment Likes",
IF(AND($AO$3, $AP$3, CONCATENATE(Z192:AH192)&lt;&gt;"", AH192=""), "Missing 3rd Comment Dislikes", "Valid"
)))))))))))))))))))))))))))))))))</f>
        <v>Unused</v>
      </c>
      <c r="C190" s="302"/>
      <c r="D190" s="351" t="s">
        <v>1349</v>
      </c>
      <c r="E190" s="352"/>
      <c r="F190" s="302"/>
      <c r="G190" s="302"/>
      <c r="H190" s="305"/>
      <c r="I190" s="352"/>
      <c r="J190" s="302"/>
      <c r="K190" s="302"/>
      <c r="L190" s="305"/>
      <c r="M190" s="354"/>
      <c r="N190" s="355"/>
      <c r="O190" s="356"/>
      <c r="P190" s="356"/>
      <c r="Q190" s="357"/>
      <c r="R190" s="358"/>
      <c r="S190" s="356"/>
      <c r="T190" s="356"/>
      <c r="U190" s="357"/>
      <c r="V190" s="358"/>
      <c r="W190" s="356"/>
      <c r="X190" s="356"/>
      <c r="Y190" s="359"/>
      <c r="Z190" s="360"/>
      <c r="AA190" s="305"/>
      <c r="AB190" s="354"/>
      <c r="AC190" s="302"/>
      <c r="AD190" s="302"/>
      <c r="AE190" s="302"/>
      <c r="AF190" s="305"/>
      <c r="AG190" s="361"/>
      <c r="AH190" s="458"/>
      <c r="AI190" s="108"/>
      <c r="AJ190" s="108"/>
      <c r="AK190" s="108"/>
      <c r="AL190" s="108"/>
      <c r="AM190" s="108"/>
      <c r="AN190" s="108"/>
      <c r="AO190" s="108"/>
      <c r="AP190" s="108"/>
      <c r="AQ190" s="108"/>
    </row>
    <row r="191" ht="22.5" customHeight="1">
      <c r="B191" s="331"/>
      <c r="D191" s="363"/>
      <c r="E191" s="331"/>
      <c r="H191" s="327"/>
      <c r="I191" s="331"/>
      <c r="L191" s="327"/>
      <c r="M191" s="331"/>
      <c r="N191" s="333"/>
      <c r="O191" s="334"/>
      <c r="P191" s="334"/>
      <c r="Q191" s="335"/>
      <c r="R191" s="336"/>
      <c r="S191" s="334"/>
      <c r="T191" s="334"/>
      <c r="U191" s="335"/>
      <c r="V191" s="336"/>
      <c r="W191" s="334"/>
      <c r="X191" s="334"/>
      <c r="Y191" s="337"/>
      <c r="Z191" s="364"/>
      <c r="AA191" s="327"/>
      <c r="AB191" s="365"/>
      <c r="AF191" s="327"/>
      <c r="AG191" s="366"/>
      <c r="AH191" s="367"/>
      <c r="AI191" s="108"/>
      <c r="AJ191" s="108"/>
      <c r="AK191" s="108"/>
      <c r="AL191" s="108"/>
      <c r="AM191" s="108"/>
      <c r="AN191" s="108"/>
      <c r="AO191" s="108"/>
      <c r="AP191" s="108"/>
      <c r="AQ191" s="108"/>
    </row>
    <row r="192" ht="22.5" customHeight="1">
      <c r="B192" s="181"/>
      <c r="C192" s="309"/>
      <c r="D192" s="368"/>
      <c r="E192" s="181"/>
      <c r="F192" s="309"/>
      <c r="G192" s="309"/>
      <c r="H192" s="310"/>
      <c r="I192" s="181"/>
      <c r="J192" s="309"/>
      <c r="K192" s="309"/>
      <c r="L192" s="310"/>
      <c r="M192" s="181"/>
      <c r="N192" s="342"/>
      <c r="O192" s="343"/>
      <c r="P192" s="343"/>
      <c r="Q192" s="344"/>
      <c r="R192" s="345"/>
      <c r="S192" s="343"/>
      <c r="T192" s="343"/>
      <c r="U192" s="344"/>
      <c r="V192" s="345"/>
      <c r="W192" s="343"/>
      <c r="X192" s="343"/>
      <c r="Y192" s="346"/>
      <c r="Z192" s="369"/>
      <c r="AA192" s="310"/>
      <c r="AB192" s="370"/>
      <c r="AC192" s="309"/>
      <c r="AD192" s="309"/>
      <c r="AE192" s="309"/>
      <c r="AF192" s="310"/>
      <c r="AG192" s="371"/>
      <c r="AH192" s="372"/>
      <c r="AI192" s="108"/>
      <c r="AJ192" s="108"/>
      <c r="AK192" s="108"/>
      <c r="AL192" s="108"/>
      <c r="AM192" s="108"/>
      <c r="AN192" s="108"/>
      <c r="AO192" s="108"/>
      <c r="AP192" s="108"/>
      <c r="AQ192" s="108"/>
    </row>
    <row r="193" ht="22.5" customHeight="1">
      <c r="B193" s="315" t="str">
        <f>IF(ISBLANK(D193), "Missing ID",
IF(CONCATENATE(E193:AG195)="", "Unused",
IF(AND(ISBLANK(E193), ISBLANK(I193)), "Missing Headline and Content",
IF(ISBLANK(M193), "Missing Is True",
IF(AND(M193&lt;&gt;"Yes", M193&lt;&gt;"No"), "Is True must be Yes or No",
IF(AND($AJ$3, NOT(ISBLANK(N193)), NOT(ISNUMBER(N193))), "Changes to Followers for Likes must be a Number",
IF(AND($AK$3, NOT(ISBLANK(O193)), NOT(ISNUMBER(O193))), "Changes to Followers for Disikes must be a Number",
IF(AND($AL$3, NOT(ISBLANK(P193)), NOT(ISNUMBER(P193))), "Changes to Followers for Shares must be a Number",
IF(AND($AM$3, NOT(ISBLANK(Q193)), NOT(ISNUMBER(Q193))), "Changes to Followers for Flags must be a Number",
IF(AND($AJ$3, NOT(ISBLANK(R193)), NOT(ISNUMBER(R193))), "Changes to Credibility for Likes must be a Number",
IF(AND($AK$3, NOT(ISBLANK(S193)), NOT(ISNUMBER(S193))), "Changes to Credibility for Disikes must be a Number",
IF(AND($AL$3, NOT(ISBLANK(T193)), NOT(ISNUMBER(T193))), "Changes to Credibility for Shares must be a Number",
IF(AND($AM$3, NOT(ISBLANK(U193)), NOT(ISNUMBER(U193))), "Changes to Credibility for Flags must be a Number",
IF(AND($AJ$3, $AP$3, NOT(ISBLANK(V193)), NOT(ISNUMBER(V193))), "Number of Likes must be a Number",
IF(AND($AK$3, $AP$3, NOT(ISBLANK(W193)), NOT(ISNUMBER(W193))), "Number of Disikes must be a Number",
IF(AND($AL$3, $AP$3, NOT(ISBLANK(X193)), NOT(ISNUMBER(X193))), "Number of Shares must be a Number",
IF(AND($AM$3, $AP$3, NOT(ISBLANK(Y193)), NOT(ISNUMBER(Y193))), "Number of Flags must be a Number",
IF(AND($AJ$3, $AP$3, NOT(ISBLANK(V193)), V193&lt;0), "Number of Likes cannot be Negative",
IF(AND($AK$3, $AP$3, NOT(ISBLANK(W193)), W193&lt;0), "Number of Disikes cannot be Negative",
IF(AND($AL$3, $AP$3, NOT(ISBLANK(X193)), X193&lt;0), "Number of Shares cannot be Negative",
IF(AND($AM$3, $AP$3, NOT(ISBLANK(Y193)), Y193&lt;0), "Number of Flags cannot be Negative",
IF(AND(CONCATENATE(Z193:AH193)&lt;&gt;"", Z193=""), "Missing 1st Comment Source Name",
IF(AND(CONCATENATE(Z193:AH193)&lt;&gt;"", AB193=""), "Missing 1st Comment Message",
IF(AND($AN$3, $AP$3, CONCATENATE(Z193:AH193)&lt;&gt;"", AG193=""), "Missing 1st Comment Likes",
IF(AND($AO$3, $AP$3, CONCATENATE(Z193:AH193)&lt;&gt;"", AH193=""), "Missing 1st Comment Dislikes",
IF(AND(CONCATENATE(Z194:AH194)&lt;&gt;"", Z194=""), "Missing 2nd Comment Source Name",
IF(AND(CONCATENATE(Z194:AH194)&lt;&gt;"", AB194=""), "Missing 2nd Comment Message",
IF(AND($AN$3, $AP$3, CONCATENATE(Z194:AH194)&lt;&gt;"", AG194=""), "Missing 2nd Comment Likes",
IF(AND($AO$3, $AP$3, CONCATENATE(Z194:AH194)&lt;&gt;"", AH194=""), "Missing 2nd Comment Dislikes",
IF(AND(CONCATENATE(Z195:AH195)&lt;&gt;"", Z195=""), "Missing 3rd Comment Source Name",
IF(AND(CONCATENATE(Z195:AH195)&lt;&gt;"", AB195=""), "Missing 3rd Comment Message",
IF(AND($AN$3, $AP$3, CONCATENATE(Z195:AH195)&lt;&gt;"", AG195=""), "Missing 3rd Comment Likes",
IF(AND($AO$3, $AP$3, CONCATENATE(Z195:AH195)&lt;&gt;"", AH195=""), "Missing 3rd Comment Dislikes", "Valid"
)))))))))))))))))))))))))))))))))</f>
        <v>Unused</v>
      </c>
      <c r="C193" s="302"/>
      <c r="D193" s="316" t="s">
        <v>1350</v>
      </c>
      <c r="E193" s="317"/>
      <c r="F193" s="302"/>
      <c r="G193" s="302"/>
      <c r="H193" s="305"/>
      <c r="I193" s="317"/>
      <c r="J193" s="302"/>
      <c r="K193" s="302"/>
      <c r="L193" s="305"/>
      <c r="M193" s="319"/>
      <c r="N193" s="450"/>
      <c r="O193" s="451"/>
      <c r="P193" s="451"/>
      <c r="Q193" s="452"/>
      <c r="R193" s="453"/>
      <c r="S193" s="451"/>
      <c r="T193" s="451"/>
      <c r="U193" s="452"/>
      <c r="V193" s="453"/>
      <c r="W193" s="451"/>
      <c r="X193" s="451"/>
      <c r="Y193" s="454"/>
      <c r="Z193" s="325"/>
      <c r="AA193" s="305"/>
      <c r="AB193" s="319"/>
      <c r="AC193" s="302"/>
      <c r="AD193" s="302"/>
      <c r="AE193" s="302"/>
      <c r="AF193" s="305"/>
      <c r="AG193" s="328"/>
      <c r="AH193" s="455"/>
      <c r="AI193" s="108"/>
      <c r="AJ193" s="108"/>
      <c r="AK193" s="108"/>
      <c r="AL193" s="108"/>
      <c r="AM193" s="108"/>
      <c r="AN193" s="108"/>
      <c r="AO193" s="108"/>
      <c r="AP193" s="108"/>
      <c r="AQ193" s="108"/>
    </row>
    <row r="194" ht="22.5" customHeight="1">
      <c r="B194" s="331"/>
      <c r="D194" s="332"/>
      <c r="E194" s="331"/>
      <c r="H194" s="327"/>
      <c r="I194" s="331"/>
      <c r="L194" s="327"/>
      <c r="M194" s="331"/>
      <c r="N194" s="333"/>
      <c r="O194" s="334"/>
      <c r="P194" s="334"/>
      <c r="Q194" s="335"/>
      <c r="R194" s="336"/>
      <c r="S194" s="334"/>
      <c r="T194" s="334"/>
      <c r="U194" s="335"/>
      <c r="V194" s="336"/>
      <c r="W194" s="334"/>
      <c r="X194" s="334"/>
      <c r="Y194" s="337"/>
      <c r="Z194" s="338"/>
      <c r="AA194" s="327"/>
      <c r="AB194" s="326"/>
      <c r="AF194" s="327"/>
      <c r="AG194" s="339"/>
      <c r="AH194" s="456"/>
      <c r="AI194" s="108"/>
      <c r="AJ194" s="108"/>
      <c r="AK194" s="108"/>
      <c r="AL194" s="108"/>
      <c r="AM194" s="108"/>
      <c r="AN194" s="108"/>
      <c r="AO194" s="108"/>
      <c r="AP194" s="108"/>
      <c r="AQ194" s="108"/>
    </row>
    <row r="195" ht="22.5" customHeight="1">
      <c r="B195" s="181"/>
      <c r="C195" s="309"/>
      <c r="D195" s="341"/>
      <c r="E195" s="181"/>
      <c r="F195" s="309"/>
      <c r="G195" s="309"/>
      <c r="H195" s="310"/>
      <c r="I195" s="181"/>
      <c r="J195" s="309"/>
      <c r="K195" s="309"/>
      <c r="L195" s="310"/>
      <c r="M195" s="181"/>
      <c r="N195" s="342"/>
      <c r="O195" s="343"/>
      <c r="P195" s="343"/>
      <c r="Q195" s="344"/>
      <c r="R195" s="345"/>
      <c r="S195" s="343"/>
      <c r="T195" s="343"/>
      <c r="U195" s="344"/>
      <c r="V195" s="345"/>
      <c r="W195" s="343"/>
      <c r="X195" s="343"/>
      <c r="Y195" s="346"/>
      <c r="Z195" s="347"/>
      <c r="AA195" s="310"/>
      <c r="AB195" s="348"/>
      <c r="AC195" s="309"/>
      <c r="AD195" s="309"/>
      <c r="AE195" s="309"/>
      <c r="AF195" s="310"/>
      <c r="AG195" s="349"/>
      <c r="AH195" s="457"/>
      <c r="AI195" s="108"/>
      <c r="AJ195" s="108"/>
      <c r="AK195" s="108"/>
      <c r="AL195" s="108"/>
      <c r="AM195" s="108"/>
      <c r="AN195" s="108"/>
      <c r="AO195" s="108"/>
      <c r="AP195" s="108"/>
      <c r="AQ195" s="108"/>
    </row>
    <row r="196" ht="22.5" customHeight="1">
      <c r="B196" s="315" t="str">
        <f>IF(ISBLANK(D196), "Missing ID",
IF(CONCATENATE(E196:AG198)="", "Unused",
IF(AND(ISBLANK(E196), ISBLANK(I196)), "Missing Headline and Content",
IF(ISBLANK(M196), "Missing Is True",
IF(AND(M196&lt;&gt;"Yes", M196&lt;&gt;"No"), "Is True must be Yes or No",
IF(AND($AJ$3, NOT(ISBLANK(N196)), NOT(ISNUMBER(N196))), "Changes to Followers for Likes must be a Number",
IF(AND($AK$3, NOT(ISBLANK(O196)), NOT(ISNUMBER(O196))), "Changes to Followers for Disikes must be a Number",
IF(AND($AL$3, NOT(ISBLANK(P196)), NOT(ISNUMBER(P196))), "Changes to Followers for Shares must be a Number",
IF(AND($AM$3, NOT(ISBLANK(Q196)), NOT(ISNUMBER(Q196))), "Changes to Followers for Flags must be a Number",
IF(AND($AJ$3, NOT(ISBLANK(R196)), NOT(ISNUMBER(R196))), "Changes to Credibility for Likes must be a Number",
IF(AND($AK$3, NOT(ISBLANK(S196)), NOT(ISNUMBER(S196))), "Changes to Credibility for Disikes must be a Number",
IF(AND($AL$3, NOT(ISBLANK(T196)), NOT(ISNUMBER(T196))), "Changes to Credibility for Shares must be a Number",
IF(AND($AM$3, NOT(ISBLANK(U196)), NOT(ISNUMBER(U196))), "Changes to Credibility for Flags must be a Number",
IF(AND($AJ$3, $AP$3, NOT(ISBLANK(V196)), NOT(ISNUMBER(V196))), "Number of Likes must be a Number",
IF(AND($AK$3, $AP$3, NOT(ISBLANK(W196)), NOT(ISNUMBER(W196))), "Number of Disikes must be a Number",
IF(AND($AL$3, $AP$3, NOT(ISBLANK(X196)), NOT(ISNUMBER(X196))), "Number of Shares must be a Number",
IF(AND($AM$3, $AP$3, NOT(ISBLANK(Y196)), NOT(ISNUMBER(Y196))), "Number of Flags must be a Number",
IF(AND($AJ$3, $AP$3, NOT(ISBLANK(V196)), V196&lt;0), "Number of Likes cannot be Negative",
IF(AND($AK$3, $AP$3, NOT(ISBLANK(W196)), W196&lt;0), "Number of Disikes cannot be Negative",
IF(AND($AL$3, $AP$3, NOT(ISBLANK(X196)), X196&lt;0), "Number of Shares cannot be Negative",
IF(AND($AM$3, $AP$3, NOT(ISBLANK(Y196)), Y196&lt;0), "Number of Flags cannot be Negative",
IF(AND(CONCATENATE(Z196:AH196)&lt;&gt;"", Z196=""), "Missing 1st Comment Source Name",
IF(AND(CONCATENATE(Z196:AH196)&lt;&gt;"", AB196=""), "Missing 1st Comment Message",
IF(AND($AN$3, $AP$3, CONCATENATE(Z196:AH196)&lt;&gt;"", AG196=""), "Missing 1st Comment Likes",
IF(AND($AO$3, $AP$3, CONCATENATE(Z196:AH196)&lt;&gt;"", AH196=""), "Missing 1st Comment Dislikes",
IF(AND(CONCATENATE(Z197:AH197)&lt;&gt;"", Z197=""), "Missing 2nd Comment Source Name",
IF(AND(CONCATENATE(Z197:AH197)&lt;&gt;"", AB197=""), "Missing 2nd Comment Message",
IF(AND($AN$3, $AP$3, CONCATENATE(Z197:AH197)&lt;&gt;"", AG197=""), "Missing 2nd Comment Likes",
IF(AND($AO$3, $AP$3, CONCATENATE(Z197:AH197)&lt;&gt;"", AH197=""), "Missing 2nd Comment Dislikes",
IF(AND(CONCATENATE(Z198:AH198)&lt;&gt;"", Z198=""), "Missing 3rd Comment Source Name",
IF(AND(CONCATENATE(Z198:AH198)&lt;&gt;"", AB198=""), "Missing 3rd Comment Message",
IF(AND($AN$3, $AP$3, CONCATENATE(Z198:AH198)&lt;&gt;"", AG198=""), "Missing 3rd Comment Likes",
IF(AND($AO$3, $AP$3, CONCATENATE(Z198:AH198)&lt;&gt;"", AH198=""), "Missing 3rd Comment Dislikes", "Valid"
)))))))))))))))))))))))))))))))))</f>
        <v>Unused</v>
      </c>
      <c r="C196" s="302"/>
      <c r="D196" s="351" t="s">
        <v>1351</v>
      </c>
      <c r="E196" s="352"/>
      <c r="F196" s="302"/>
      <c r="G196" s="302"/>
      <c r="H196" s="305"/>
      <c r="I196" s="352"/>
      <c r="J196" s="302"/>
      <c r="K196" s="302"/>
      <c r="L196" s="305"/>
      <c r="M196" s="354"/>
      <c r="N196" s="355"/>
      <c r="O196" s="356"/>
      <c r="P196" s="356"/>
      <c r="Q196" s="357"/>
      <c r="R196" s="358"/>
      <c r="S196" s="356"/>
      <c r="T196" s="356"/>
      <c r="U196" s="357"/>
      <c r="V196" s="358"/>
      <c r="W196" s="356"/>
      <c r="X196" s="356"/>
      <c r="Y196" s="359"/>
      <c r="Z196" s="360"/>
      <c r="AA196" s="305"/>
      <c r="AB196" s="354"/>
      <c r="AC196" s="302"/>
      <c r="AD196" s="302"/>
      <c r="AE196" s="302"/>
      <c r="AF196" s="305"/>
      <c r="AG196" s="361"/>
      <c r="AH196" s="458"/>
      <c r="AI196" s="108"/>
      <c r="AJ196" s="108"/>
      <c r="AK196" s="108"/>
      <c r="AL196" s="108"/>
      <c r="AM196" s="108"/>
      <c r="AN196" s="108"/>
      <c r="AO196" s="108"/>
      <c r="AP196" s="108"/>
      <c r="AQ196" s="108"/>
    </row>
    <row r="197" ht="22.5" customHeight="1">
      <c r="B197" s="331"/>
      <c r="D197" s="363"/>
      <c r="E197" s="331"/>
      <c r="H197" s="327"/>
      <c r="I197" s="331"/>
      <c r="L197" s="327"/>
      <c r="M197" s="331"/>
      <c r="N197" s="333"/>
      <c r="O197" s="334"/>
      <c r="P197" s="334"/>
      <c r="Q197" s="335"/>
      <c r="R197" s="336"/>
      <c r="S197" s="334"/>
      <c r="T197" s="334"/>
      <c r="U197" s="335"/>
      <c r="V197" s="336"/>
      <c r="W197" s="334"/>
      <c r="X197" s="334"/>
      <c r="Y197" s="337"/>
      <c r="Z197" s="364"/>
      <c r="AA197" s="327"/>
      <c r="AB197" s="365"/>
      <c r="AF197" s="327"/>
      <c r="AG197" s="366"/>
      <c r="AH197" s="367"/>
      <c r="AI197" s="108"/>
      <c r="AJ197" s="108"/>
      <c r="AK197" s="108"/>
      <c r="AL197" s="108"/>
      <c r="AM197" s="108"/>
      <c r="AN197" s="108"/>
      <c r="AO197" s="108"/>
      <c r="AP197" s="108"/>
      <c r="AQ197" s="108"/>
    </row>
    <row r="198" ht="22.5" customHeight="1">
      <c r="B198" s="181"/>
      <c r="C198" s="309"/>
      <c r="D198" s="368"/>
      <c r="E198" s="181"/>
      <c r="F198" s="309"/>
      <c r="G198" s="309"/>
      <c r="H198" s="310"/>
      <c r="I198" s="181"/>
      <c r="J198" s="309"/>
      <c r="K198" s="309"/>
      <c r="L198" s="310"/>
      <c r="M198" s="181"/>
      <c r="N198" s="342"/>
      <c r="O198" s="343"/>
      <c r="P198" s="343"/>
      <c r="Q198" s="344"/>
      <c r="R198" s="345"/>
      <c r="S198" s="343"/>
      <c r="T198" s="343"/>
      <c r="U198" s="344"/>
      <c r="V198" s="345"/>
      <c r="W198" s="343"/>
      <c r="X198" s="343"/>
      <c r="Y198" s="346"/>
      <c r="Z198" s="369"/>
      <c r="AA198" s="310"/>
      <c r="AB198" s="370"/>
      <c r="AC198" s="309"/>
      <c r="AD198" s="309"/>
      <c r="AE198" s="309"/>
      <c r="AF198" s="310"/>
      <c r="AG198" s="371"/>
      <c r="AH198" s="372"/>
      <c r="AI198" s="108"/>
      <c r="AJ198" s="108"/>
      <c r="AK198" s="108"/>
      <c r="AL198" s="108"/>
      <c r="AM198" s="108"/>
      <c r="AN198" s="108"/>
      <c r="AO198" s="108"/>
      <c r="AP198" s="108"/>
      <c r="AQ198" s="108"/>
    </row>
    <row r="199" ht="22.5" customHeight="1">
      <c r="B199" s="315" t="str">
        <f>IF(ISBLANK(D199), "Missing ID",
IF(CONCATENATE(E199:AG201)="", "Unused",
IF(AND(ISBLANK(E199), ISBLANK(I199)), "Missing Headline and Content",
IF(ISBLANK(M199), "Missing Is True",
IF(AND(M199&lt;&gt;"Yes", M199&lt;&gt;"No"), "Is True must be Yes or No",
IF(AND($AJ$3, NOT(ISBLANK(N199)), NOT(ISNUMBER(N199))), "Changes to Followers for Likes must be a Number",
IF(AND($AK$3, NOT(ISBLANK(O199)), NOT(ISNUMBER(O199))), "Changes to Followers for Disikes must be a Number",
IF(AND($AL$3, NOT(ISBLANK(P199)), NOT(ISNUMBER(P199))), "Changes to Followers for Shares must be a Number",
IF(AND($AM$3, NOT(ISBLANK(Q199)), NOT(ISNUMBER(Q199))), "Changes to Followers for Flags must be a Number",
IF(AND($AJ$3, NOT(ISBLANK(R199)), NOT(ISNUMBER(R199))), "Changes to Credibility for Likes must be a Number",
IF(AND($AK$3, NOT(ISBLANK(S199)), NOT(ISNUMBER(S199))), "Changes to Credibility for Disikes must be a Number",
IF(AND($AL$3, NOT(ISBLANK(T199)), NOT(ISNUMBER(T199))), "Changes to Credibility for Shares must be a Number",
IF(AND($AM$3, NOT(ISBLANK(U199)), NOT(ISNUMBER(U199))), "Changes to Credibility for Flags must be a Number",
IF(AND($AJ$3, $AP$3, NOT(ISBLANK(V199)), NOT(ISNUMBER(V199))), "Number of Likes must be a Number",
IF(AND($AK$3, $AP$3, NOT(ISBLANK(W199)), NOT(ISNUMBER(W199))), "Number of Disikes must be a Number",
IF(AND($AL$3, $AP$3, NOT(ISBLANK(X199)), NOT(ISNUMBER(X199))), "Number of Shares must be a Number",
IF(AND($AM$3, $AP$3, NOT(ISBLANK(Y199)), NOT(ISNUMBER(Y199))), "Number of Flags must be a Number",
IF(AND($AJ$3, $AP$3, NOT(ISBLANK(V199)), V199&lt;0), "Number of Likes cannot be Negative",
IF(AND($AK$3, $AP$3, NOT(ISBLANK(W199)), W199&lt;0), "Number of Disikes cannot be Negative",
IF(AND($AL$3, $AP$3, NOT(ISBLANK(X199)), X199&lt;0), "Number of Shares cannot be Negative",
IF(AND($AM$3, $AP$3, NOT(ISBLANK(Y199)), Y199&lt;0), "Number of Flags cannot be Negative",
IF(AND(CONCATENATE(Z199:AH199)&lt;&gt;"", Z199=""), "Missing 1st Comment Source Name",
IF(AND(CONCATENATE(Z199:AH199)&lt;&gt;"", AB199=""), "Missing 1st Comment Message",
IF(AND($AN$3, $AP$3, CONCATENATE(Z199:AH199)&lt;&gt;"", AG199=""), "Missing 1st Comment Likes",
IF(AND($AO$3, $AP$3, CONCATENATE(Z199:AH199)&lt;&gt;"", AH199=""), "Missing 1st Comment Dislikes",
IF(AND(CONCATENATE(Z200:AH200)&lt;&gt;"", Z200=""), "Missing 2nd Comment Source Name",
IF(AND(CONCATENATE(Z200:AH200)&lt;&gt;"", AB200=""), "Missing 2nd Comment Message",
IF(AND($AN$3, $AP$3, CONCATENATE(Z200:AH200)&lt;&gt;"", AG200=""), "Missing 2nd Comment Likes",
IF(AND($AO$3, $AP$3, CONCATENATE(Z200:AH200)&lt;&gt;"", AH200=""), "Missing 2nd Comment Dislikes",
IF(AND(CONCATENATE(Z201:AH201)&lt;&gt;"", Z201=""), "Missing 3rd Comment Source Name",
IF(AND(CONCATENATE(Z201:AH201)&lt;&gt;"", AB201=""), "Missing 3rd Comment Message",
IF(AND($AN$3, $AP$3, CONCATENATE(Z201:AH201)&lt;&gt;"", AG201=""), "Missing 3rd Comment Likes",
IF(AND($AO$3, $AP$3, CONCATENATE(Z201:AH201)&lt;&gt;"", AH201=""), "Missing 3rd Comment Dislikes", "Valid"
)))))))))))))))))))))))))))))))))</f>
        <v>Unused</v>
      </c>
      <c r="C199" s="302"/>
      <c r="D199" s="316" t="s">
        <v>1352</v>
      </c>
      <c r="E199" s="317"/>
      <c r="F199" s="302"/>
      <c r="G199" s="302"/>
      <c r="H199" s="305"/>
      <c r="I199" s="317"/>
      <c r="J199" s="302"/>
      <c r="K199" s="302"/>
      <c r="L199" s="305"/>
      <c r="M199" s="319"/>
      <c r="N199" s="450"/>
      <c r="O199" s="451"/>
      <c r="P199" s="451"/>
      <c r="Q199" s="452"/>
      <c r="R199" s="453"/>
      <c r="S199" s="451"/>
      <c r="T199" s="451"/>
      <c r="U199" s="452"/>
      <c r="V199" s="453"/>
      <c r="W199" s="451"/>
      <c r="X199" s="451"/>
      <c r="Y199" s="454"/>
      <c r="Z199" s="325"/>
      <c r="AA199" s="305"/>
      <c r="AB199" s="319"/>
      <c r="AC199" s="302"/>
      <c r="AD199" s="302"/>
      <c r="AE199" s="302"/>
      <c r="AF199" s="305"/>
      <c r="AG199" s="328"/>
      <c r="AH199" s="455"/>
      <c r="AI199" s="108"/>
      <c r="AJ199" s="108"/>
      <c r="AK199" s="108"/>
      <c r="AL199" s="108"/>
      <c r="AM199" s="108"/>
      <c r="AN199" s="108"/>
      <c r="AO199" s="108"/>
      <c r="AP199" s="108"/>
      <c r="AQ199" s="108"/>
    </row>
    <row r="200" ht="22.5" customHeight="1">
      <c r="B200" s="331"/>
      <c r="D200" s="332"/>
      <c r="E200" s="331"/>
      <c r="H200" s="327"/>
      <c r="I200" s="331"/>
      <c r="L200" s="327"/>
      <c r="M200" s="331"/>
      <c r="N200" s="333"/>
      <c r="O200" s="334"/>
      <c r="P200" s="334"/>
      <c r="Q200" s="335"/>
      <c r="R200" s="336"/>
      <c r="S200" s="334"/>
      <c r="T200" s="334"/>
      <c r="U200" s="335"/>
      <c r="V200" s="336"/>
      <c r="W200" s="334"/>
      <c r="X200" s="334"/>
      <c r="Y200" s="337"/>
      <c r="Z200" s="338"/>
      <c r="AA200" s="327"/>
      <c r="AB200" s="326"/>
      <c r="AF200" s="327"/>
      <c r="AG200" s="339"/>
      <c r="AH200" s="456"/>
      <c r="AI200" s="108"/>
      <c r="AJ200" s="108"/>
      <c r="AK200" s="108"/>
      <c r="AL200" s="108"/>
      <c r="AM200" s="108"/>
      <c r="AN200" s="108"/>
      <c r="AO200" s="108"/>
      <c r="AP200" s="108"/>
      <c r="AQ200" s="108"/>
    </row>
    <row r="201" ht="22.5" customHeight="1">
      <c r="B201" s="181"/>
      <c r="C201" s="309"/>
      <c r="D201" s="341"/>
      <c r="E201" s="181"/>
      <c r="F201" s="309"/>
      <c r="G201" s="309"/>
      <c r="H201" s="310"/>
      <c r="I201" s="181"/>
      <c r="J201" s="309"/>
      <c r="K201" s="309"/>
      <c r="L201" s="310"/>
      <c r="M201" s="181"/>
      <c r="N201" s="342"/>
      <c r="O201" s="343"/>
      <c r="P201" s="343"/>
      <c r="Q201" s="344"/>
      <c r="R201" s="345"/>
      <c r="S201" s="343"/>
      <c r="T201" s="343"/>
      <c r="U201" s="344"/>
      <c r="V201" s="345"/>
      <c r="W201" s="343"/>
      <c r="X201" s="343"/>
      <c r="Y201" s="346"/>
      <c r="Z201" s="347"/>
      <c r="AA201" s="310"/>
      <c r="AB201" s="348"/>
      <c r="AC201" s="309"/>
      <c r="AD201" s="309"/>
      <c r="AE201" s="309"/>
      <c r="AF201" s="310"/>
      <c r="AG201" s="349"/>
      <c r="AH201" s="457"/>
      <c r="AI201" s="108"/>
      <c r="AJ201" s="108"/>
      <c r="AK201" s="108"/>
      <c r="AL201" s="108"/>
      <c r="AM201" s="108"/>
      <c r="AN201" s="108"/>
      <c r="AO201" s="108"/>
      <c r="AP201" s="108"/>
      <c r="AQ201" s="108"/>
    </row>
    <row r="202" ht="22.5" customHeight="1">
      <c r="B202" s="315" t="str">
        <f>IF(ISBLANK(D202), "Missing ID",
IF(CONCATENATE(E202:AG204)="", "Unused",
IF(AND(ISBLANK(E202), ISBLANK(I202)), "Missing Headline and Content",
IF(ISBLANK(M202), "Missing Is True",
IF(AND(M202&lt;&gt;"Yes", M202&lt;&gt;"No"), "Is True must be Yes or No",
IF(AND($AJ$3, NOT(ISBLANK(N202)), NOT(ISNUMBER(N202))), "Changes to Followers for Likes must be a Number",
IF(AND($AK$3, NOT(ISBLANK(O202)), NOT(ISNUMBER(O202))), "Changes to Followers for Disikes must be a Number",
IF(AND($AL$3, NOT(ISBLANK(P202)), NOT(ISNUMBER(P202))), "Changes to Followers for Shares must be a Number",
IF(AND($AM$3, NOT(ISBLANK(Q202)), NOT(ISNUMBER(Q202))), "Changes to Followers for Flags must be a Number",
IF(AND($AJ$3, NOT(ISBLANK(R202)), NOT(ISNUMBER(R202))), "Changes to Credibility for Likes must be a Number",
IF(AND($AK$3, NOT(ISBLANK(S202)), NOT(ISNUMBER(S202))), "Changes to Credibility for Disikes must be a Number",
IF(AND($AL$3, NOT(ISBLANK(T202)), NOT(ISNUMBER(T202))), "Changes to Credibility for Shares must be a Number",
IF(AND($AM$3, NOT(ISBLANK(U202)), NOT(ISNUMBER(U202))), "Changes to Credibility for Flags must be a Number",
IF(AND($AJ$3, $AP$3, NOT(ISBLANK(V202)), NOT(ISNUMBER(V202))), "Number of Likes must be a Number",
IF(AND($AK$3, $AP$3, NOT(ISBLANK(W202)), NOT(ISNUMBER(W202))), "Number of Disikes must be a Number",
IF(AND($AL$3, $AP$3, NOT(ISBLANK(X202)), NOT(ISNUMBER(X202))), "Number of Shares must be a Number",
IF(AND($AM$3, $AP$3, NOT(ISBLANK(Y202)), NOT(ISNUMBER(Y202))), "Number of Flags must be a Number",
IF(AND($AJ$3, $AP$3, NOT(ISBLANK(V202)), V202&lt;0), "Number of Likes cannot be Negative",
IF(AND($AK$3, $AP$3, NOT(ISBLANK(W202)), W202&lt;0), "Number of Disikes cannot be Negative",
IF(AND($AL$3, $AP$3, NOT(ISBLANK(X202)), X202&lt;0), "Number of Shares cannot be Negative",
IF(AND($AM$3, $AP$3, NOT(ISBLANK(Y202)), Y202&lt;0), "Number of Flags cannot be Negative",
IF(AND(CONCATENATE(Z202:AH202)&lt;&gt;"", Z202=""), "Missing 1st Comment Source Name",
IF(AND(CONCATENATE(Z202:AH202)&lt;&gt;"", AB202=""), "Missing 1st Comment Message",
IF(AND($AN$3, $AP$3, CONCATENATE(Z202:AH202)&lt;&gt;"", AG202=""), "Missing 1st Comment Likes",
IF(AND($AO$3, $AP$3, CONCATENATE(Z202:AH202)&lt;&gt;"", AH202=""), "Missing 1st Comment Dislikes",
IF(AND(CONCATENATE(Z203:AH203)&lt;&gt;"", Z203=""), "Missing 2nd Comment Source Name",
IF(AND(CONCATENATE(Z203:AH203)&lt;&gt;"", AB203=""), "Missing 2nd Comment Message",
IF(AND($AN$3, $AP$3, CONCATENATE(Z203:AH203)&lt;&gt;"", AG203=""), "Missing 2nd Comment Likes",
IF(AND($AO$3, $AP$3, CONCATENATE(Z203:AH203)&lt;&gt;"", AH203=""), "Missing 2nd Comment Dislikes",
IF(AND(CONCATENATE(Z204:AH204)&lt;&gt;"", Z204=""), "Missing 3rd Comment Source Name",
IF(AND(CONCATENATE(Z204:AH204)&lt;&gt;"", AB204=""), "Missing 3rd Comment Message",
IF(AND($AN$3, $AP$3, CONCATENATE(Z204:AH204)&lt;&gt;"", AG204=""), "Missing 3rd Comment Likes",
IF(AND($AO$3, $AP$3, CONCATENATE(Z204:AH204)&lt;&gt;"", AH204=""), "Missing 3rd Comment Dislikes", "Valid"
)))))))))))))))))))))))))))))))))</f>
        <v>Unused</v>
      </c>
      <c r="C202" s="302"/>
      <c r="D202" s="351" t="s">
        <v>1353</v>
      </c>
      <c r="E202" s="352"/>
      <c r="F202" s="302"/>
      <c r="G202" s="302"/>
      <c r="H202" s="305"/>
      <c r="I202" s="352"/>
      <c r="J202" s="302"/>
      <c r="K202" s="302"/>
      <c r="L202" s="305"/>
      <c r="M202" s="354"/>
      <c r="N202" s="355"/>
      <c r="O202" s="356"/>
      <c r="P202" s="356"/>
      <c r="Q202" s="357"/>
      <c r="R202" s="358"/>
      <c r="S202" s="356"/>
      <c r="T202" s="356"/>
      <c r="U202" s="357"/>
      <c r="V202" s="358"/>
      <c r="W202" s="356"/>
      <c r="X202" s="356"/>
      <c r="Y202" s="359"/>
      <c r="Z202" s="360"/>
      <c r="AA202" s="305"/>
      <c r="AB202" s="354"/>
      <c r="AC202" s="302"/>
      <c r="AD202" s="302"/>
      <c r="AE202" s="302"/>
      <c r="AF202" s="305"/>
      <c r="AG202" s="361"/>
      <c r="AH202" s="458"/>
      <c r="AI202" s="108"/>
      <c r="AJ202" s="108"/>
      <c r="AK202" s="108"/>
      <c r="AL202" s="108"/>
      <c r="AM202" s="108"/>
      <c r="AN202" s="108"/>
      <c r="AO202" s="108"/>
      <c r="AP202" s="108"/>
      <c r="AQ202" s="108"/>
    </row>
    <row r="203" ht="22.5" customHeight="1">
      <c r="B203" s="331"/>
      <c r="D203" s="363"/>
      <c r="E203" s="331"/>
      <c r="H203" s="327"/>
      <c r="I203" s="331"/>
      <c r="L203" s="327"/>
      <c r="M203" s="331"/>
      <c r="N203" s="333"/>
      <c r="O203" s="334"/>
      <c r="P203" s="334"/>
      <c r="Q203" s="335"/>
      <c r="R203" s="336"/>
      <c r="S203" s="334"/>
      <c r="T203" s="334"/>
      <c r="U203" s="335"/>
      <c r="V203" s="336"/>
      <c r="W203" s="334"/>
      <c r="X203" s="334"/>
      <c r="Y203" s="337"/>
      <c r="Z203" s="364"/>
      <c r="AA203" s="327"/>
      <c r="AB203" s="365"/>
      <c r="AF203" s="327"/>
      <c r="AG203" s="366"/>
      <c r="AH203" s="367"/>
      <c r="AI203" s="108"/>
      <c r="AJ203" s="108"/>
      <c r="AK203" s="108"/>
      <c r="AL203" s="108"/>
      <c r="AM203" s="108"/>
      <c r="AN203" s="108"/>
      <c r="AO203" s="108"/>
      <c r="AP203" s="108"/>
      <c r="AQ203" s="108"/>
    </row>
    <row r="204" ht="22.5" customHeight="1">
      <c r="B204" s="181"/>
      <c r="C204" s="309"/>
      <c r="D204" s="368"/>
      <c r="E204" s="181"/>
      <c r="F204" s="309"/>
      <c r="G204" s="309"/>
      <c r="H204" s="310"/>
      <c r="I204" s="181"/>
      <c r="J204" s="309"/>
      <c r="K204" s="309"/>
      <c r="L204" s="310"/>
      <c r="M204" s="181"/>
      <c r="N204" s="342"/>
      <c r="O204" s="343"/>
      <c r="P204" s="343"/>
      <c r="Q204" s="344"/>
      <c r="R204" s="345"/>
      <c r="S204" s="343"/>
      <c r="T204" s="343"/>
      <c r="U204" s="344"/>
      <c r="V204" s="345"/>
      <c r="W204" s="343"/>
      <c r="X204" s="343"/>
      <c r="Y204" s="346"/>
      <c r="Z204" s="369"/>
      <c r="AA204" s="310"/>
      <c r="AB204" s="370"/>
      <c r="AC204" s="309"/>
      <c r="AD204" s="309"/>
      <c r="AE204" s="309"/>
      <c r="AF204" s="310"/>
      <c r="AG204" s="371"/>
      <c r="AH204" s="372"/>
      <c r="AI204" s="108"/>
      <c r="AJ204" s="108"/>
      <c r="AK204" s="108"/>
      <c r="AL204" s="108"/>
      <c r="AM204" s="108"/>
      <c r="AN204" s="108"/>
      <c r="AO204" s="108"/>
      <c r="AP204" s="108"/>
      <c r="AQ204" s="108"/>
    </row>
    <row r="205" ht="22.5" customHeight="1">
      <c r="B205" s="315" t="str">
        <f>IF(ISBLANK(D205), "Missing ID",
IF(CONCATENATE(E205:AG207)="", "Unused",
IF(AND(ISBLANK(E205), ISBLANK(I205)), "Missing Headline and Content",
IF(ISBLANK(M205), "Missing Is True",
IF(AND(M205&lt;&gt;"Yes", M205&lt;&gt;"No"), "Is True must be Yes or No",
IF(AND($AJ$3, NOT(ISBLANK(N205)), NOT(ISNUMBER(N205))), "Changes to Followers for Likes must be a Number",
IF(AND($AK$3, NOT(ISBLANK(O205)), NOT(ISNUMBER(O205))), "Changes to Followers for Disikes must be a Number",
IF(AND($AL$3, NOT(ISBLANK(P205)), NOT(ISNUMBER(P205))), "Changes to Followers for Shares must be a Number",
IF(AND($AM$3, NOT(ISBLANK(Q205)), NOT(ISNUMBER(Q205))), "Changes to Followers for Flags must be a Number",
IF(AND($AJ$3, NOT(ISBLANK(R205)), NOT(ISNUMBER(R205))), "Changes to Credibility for Likes must be a Number",
IF(AND($AK$3, NOT(ISBLANK(S205)), NOT(ISNUMBER(S205))), "Changes to Credibility for Disikes must be a Number",
IF(AND($AL$3, NOT(ISBLANK(T205)), NOT(ISNUMBER(T205))), "Changes to Credibility for Shares must be a Number",
IF(AND($AM$3, NOT(ISBLANK(U205)), NOT(ISNUMBER(U205))), "Changes to Credibility for Flags must be a Number",
IF(AND($AJ$3, $AP$3, NOT(ISBLANK(V205)), NOT(ISNUMBER(V205))), "Number of Likes must be a Number",
IF(AND($AK$3, $AP$3, NOT(ISBLANK(W205)), NOT(ISNUMBER(W205))), "Number of Disikes must be a Number",
IF(AND($AL$3, $AP$3, NOT(ISBLANK(X205)), NOT(ISNUMBER(X205))), "Number of Shares must be a Number",
IF(AND($AM$3, $AP$3, NOT(ISBLANK(Y205)), NOT(ISNUMBER(Y205))), "Number of Flags must be a Number",
IF(AND($AJ$3, $AP$3, NOT(ISBLANK(V205)), V205&lt;0), "Number of Likes cannot be Negative",
IF(AND($AK$3, $AP$3, NOT(ISBLANK(W205)), W205&lt;0), "Number of Disikes cannot be Negative",
IF(AND($AL$3, $AP$3, NOT(ISBLANK(X205)), X205&lt;0), "Number of Shares cannot be Negative",
IF(AND($AM$3, $AP$3, NOT(ISBLANK(Y205)), Y205&lt;0), "Number of Flags cannot be Negative",
IF(AND(CONCATENATE(Z205:AH205)&lt;&gt;"", Z205=""), "Missing 1st Comment Source Name",
IF(AND(CONCATENATE(Z205:AH205)&lt;&gt;"", AB205=""), "Missing 1st Comment Message",
IF(AND($AN$3, $AP$3, CONCATENATE(Z205:AH205)&lt;&gt;"", AG205=""), "Missing 1st Comment Likes",
IF(AND($AO$3, $AP$3, CONCATENATE(Z205:AH205)&lt;&gt;"", AH205=""), "Missing 1st Comment Dislikes",
IF(AND(CONCATENATE(Z206:AH206)&lt;&gt;"", Z206=""), "Missing 2nd Comment Source Name",
IF(AND(CONCATENATE(Z206:AH206)&lt;&gt;"", AB206=""), "Missing 2nd Comment Message",
IF(AND($AN$3, $AP$3, CONCATENATE(Z206:AH206)&lt;&gt;"", AG206=""), "Missing 2nd Comment Likes",
IF(AND($AO$3, $AP$3, CONCATENATE(Z206:AH206)&lt;&gt;"", AH206=""), "Missing 2nd Comment Dislikes",
IF(AND(CONCATENATE(Z207:AH207)&lt;&gt;"", Z207=""), "Missing 3rd Comment Source Name",
IF(AND(CONCATENATE(Z207:AH207)&lt;&gt;"", AB207=""), "Missing 3rd Comment Message",
IF(AND($AN$3, $AP$3, CONCATENATE(Z207:AH207)&lt;&gt;"", AG207=""), "Missing 3rd Comment Likes",
IF(AND($AO$3, $AP$3, CONCATENATE(Z207:AH207)&lt;&gt;"", AH207=""), "Missing 3rd Comment Dislikes", "Valid"
)))))))))))))))))))))))))))))))))</f>
        <v>Unused</v>
      </c>
      <c r="C205" s="302"/>
      <c r="D205" s="316" t="s">
        <v>1354</v>
      </c>
      <c r="E205" s="317"/>
      <c r="F205" s="302"/>
      <c r="G205" s="302"/>
      <c r="H205" s="305"/>
      <c r="I205" s="317"/>
      <c r="J205" s="302"/>
      <c r="K205" s="302"/>
      <c r="L205" s="305"/>
      <c r="M205" s="319"/>
      <c r="N205" s="450"/>
      <c r="O205" s="451"/>
      <c r="P205" s="451"/>
      <c r="Q205" s="452"/>
      <c r="R205" s="453"/>
      <c r="S205" s="451"/>
      <c r="T205" s="451"/>
      <c r="U205" s="452"/>
      <c r="V205" s="453"/>
      <c r="W205" s="451"/>
      <c r="X205" s="451"/>
      <c r="Y205" s="454"/>
      <c r="Z205" s="325"/>
      <c r="AA205" s="305"/>
      <c r="AB205" s="319"/>
      <c r="AC205" s="302"/>
      <c r="AD205" s="302"/>
      <c r="AE205" s="302"/>
      <c r="AF205" s="305"/>
      <c r="AG205" s="328"/>
      <c r="AH205" s="455"/>
      <c r="AI205" s="108"/>
      <c r="AJ205" s="108"/>
      <c r="AK205" s="108"/>
      <c r="AL205" s="108"/>
      <c r="AM205" s="108"/>
      <c r="AN205" s="108"/>
      <c r="AO205" s="108"/>
      <c r="AP205" s="108"/>
      <c r="AQ205" s="108"/>
    </row>
    <row r="206" ht="22.5" customHeight="1">
      <c r="B206" s="331"/>
      <c r="D206" s="332"/>
      <c r="E206" s="331"/>
      <c r="H206" s="327"/>
      <c r="I206" s="331"/>
      <c r="L206" s="327"/>
      <c r="M206" s="331"/>
      <c r="N206" s="333"/>
      <c r="O206" s="334"/>
      <c r="P206" s="334"/>
      <c r="Q206" s="335"/>
      <c r="R206" s="336"/>
      <c r="S206" s="334"/>
      <c r="T206" s="334"/>
      <c r="U206" s="335"/>
      <c r="V206" s="336"/>
      <c r="W206" s="334"/>
      <c r="X206" s="334"/>
      <c r="Y206" s="337"/>
      <c r="Z206" s="338"/>
      <c r="AA206" s="327"/>
      <c r="AB206" s="326"/>
      <c r="AF206" s="327"/>
      <c r="AG206" s="339"/>
      <c r="AH206" s="456"/>
      <c r="AI206" s="108"/>
      <c r="AJ206" s="108"/>
      <c r="AK206" s="108"/>
      <c r="AL206" s="108"/>
      <c r="AM206" s="108"/>
      <c r="AN206" s="108"/>
      <c r="AO206" s="108"/>
      <c r="AP206" s="108"/>
      <c r="AQ206" s="108"/>
    </row>
    <row r="207" ht="22.5" customHeight="1">
      <c r="B207" s="181"/>
      <c r="C207" s="309"/>
      <c r="D207" s="341"/>
      <c r="E207" s="181"/>
      <c r="F207" s="309"/>
      <c r="G207" s="309"/>
      <c r="H207" s="310"/>
      <c r="I207" s="181"/>
      <c r="J207" s="309"/>
      <c r="K207" s="309"/>
      <c r="L207" s="310"/>
      <c r="M207" s="181"/>
      <c r="N207" s="342"/>
      <c r="O207" s="343"/>
      <c r="P207" s="343"/>
      <c r="Q207" s="344"/>
      <c r="R207" s="345"/>
      <c r="S207" s="343"/>
      <c r="T207" s="343"/>
      <c r="U207" s="344"/>
      <c r="V207" s="345"/>
      <c r="W207" s="343"/>
      <c r="X207" s="343"/>
      <c r="Y207" s="346"/>
      <c r="Z207" s="347"/>
      <c r="AA207" s="310"/>
      <c r="AB207" s="348"/>
      <c r="AC207" s="309"/>
      <c r="AD207" s="309"/>
      <c r="AE207" s="309"/>
      <c r="AF207" s="310"/>
      <c r="AG207" s="349"/>
      <c r="AH207" s="457"/>
      <c r="AI207" s="108"/>
      <c r="AJ207" s="108"/>
      <c r="AK207" s="108"/>
      <c r="AL207" s="108"/>
      <c r="AM207" s="108"/>
      <c r="AN207" s="108"/>
      <c r="AO207" s="108"/>
      <c r="AP207" s="108"/>
      <c r="AQ207" s="108"/>
    </row>
    <row r="208" ht="22.5" customHeight="1">
      <c r="B208" s="315" t="str">
        <f>IF(ISBLANK(D208), "Missing ID",
IF(CONCATENATE(E208:AG210)="", "Unused",
IF(AND(ISBLANK(E208), ISBLANK(I208)), "Missing Headline and Content",
IF(ISBLANK(M208), "Missing Is True",
IF(AND(M208&lt;&gt;"Yes", M208&lt;&gt;"No"), "Is True must be Yes or No",
IF(AND($AJ$3, NOT(ISBLANK(N208)), NOT(ISNUMBER(N208))), "Changes to Followers for Likes must be a Number",
IF(AND($AK$3, NOT(ISBLANK(O208)), NOT(ISNUMBER(O208))), "Changes to Followers for Disikes must be a Number",
IF(AND($AL$3, NOT(ISBLANK(P208)), NOT(ISNUMBER(P208))), "Changes to Followers for Shares must be a Number",
IF(AND($AM$3, NOT(ISBLANK(Q208)), NOT(ISNUMBER(Q208))), "Changes to Followers for Flags must be a Number",
IF(AND($AJ$3, NOT(ISBLANK(R208)), NOT(ISNUMBER(R208))), "Changes to Credibility for Likes must be a Number",
IF(AND($AK$3, NOT(ISBLANK(S208)), NOT(ISNUMBER(S208))), "Changes to Credibility for Disikes must be a Number",
IF(AND($AL$3, NOT(ISBLANK(T208)), NOT(ISNUMBER(T208))), "Changes to Credibility for Shares must be a Number",
IF(AND($AM$3, NOT(ISBLANK(U208)), NOT(ISNUMBER(U208))), "Changes to Credibility for Flags must be a Number",
IF(AND($AJ$3, $AP$3, NOT(ISBLANK(V208)), NOT(ISNUMBER(V208))), "Number of Likes must be a Number",
IF(AND($AK$3, $AP$3, NOT(ISBLANK(W208)), NOT(ISNUMBER(W208))), "Number of Disikes must be a Number",
IF(AND($AL$3, $AP$3, NOT(ISBLANK(X208)), NOT(ISNUMBER(X208))), "Number of Shares must be a Number",
IF(AND($AM$3, $AP$3, NOT(ISBLANK(Y208)), NOT(ISNUMBER(Y208))), "Number of Flags must be a Number",
IF(AND($AJ$3, $AP$3, NOT(ISBLANK(V208)), V208&lt;0), "Number of Likes cannot be Negative",
IF(AND($AK$3, $AP$3, NOT(ISBLANK(W208)), W208&lt;0), "Number of Disikes cannot be Negative",
IF(AND($AL$3, $AP$3, NOT(ISBLANK(X208)), X208&lt;0), "Number of Shares cannot be Negative",
IF(AND($AM$3, $AP$3, NOT(ISBLANK(Y208)), Y208&lt;0), "Number of Flags cannot be Negative",
IF(AND(CONCATENATE(Z208:AH208)&lt;&gt;"", Z208=""), "Missing 1st Comment Source Name",
IF(AND(CONCATENATE(Z208:AH208)&lt;&gt;"", AB208=""), "Missing 1st Comment Message",
IF(AND($AN$3, $AP$3, CONCATENATE(Z208:AH208)&lt;&gt;"", AG208=""), "Missing 1st Comment Likes",
IF(AND($AO$3, $AP$3, CONCATENATE(Z208:AH208)&lt;&gt;"", AH208=""), "Missing 1st Comment Dislikes",
IF(AND(CONCATENATE(Z209:AH209)&lt;&gt;"", Z209=""), "Missing 2nd Comment Source Name",
IF(AND(CONCATENATE(Z209:AH209)&lt;&gt;"", AB209=""), "Missing 2nd Comment Message",
IF(AND($AN$3, $AP$3, CONCATENATE(Z209:AH209)&lt;&gt;"", AG209=""), "Missing 2nd Comment Likes",
IF(AND($AO$3, $AP$3, CONCATENATE(Z209:AH209)&lt;&gt;"", AH209=""), "Missing 2nd Comment Dislikes",
IF(AND(CONCATENATE(Z210:AH210)&lt;&gt;"", Z210=""), "Missing 3rd Comment Source Name",
IF(AND(CONCATENATE(Z210:AH210)&lt;&gt;"", AB210=""), "Missing 3rd Comment Message",
IF(AND($AN$3, $AP$3, CONCATENATE(Z210:AH210)&lt;&gt;"", AG210=""), "Missing 3rd Comment Likes",
IF(AND($AO$3, $AP$3, CONCATENATE(Z210:AH210)&lt;&gt;"", AH210=""), "Missing 3rd Comment Dislikes", "Valid"
)))))))))))))))))))))))))))))))))</f>
        <v>Unused</v>
      </c>
      <c r="C208" s="302"/>
      <c r="D208" s="351" t="s">
        <v>1355</v>
      </c>
      <c r="E208" s="352"/>
      <c r="F208" s="302"/>
      <c r="G208" s="302"/>
      <c r="H208" s="305"/>
      <c r="I208" s="352"/>
      <c r="J208" s="302"/>
      <c r="K208" s="302"/>
      <c r="L208" s="305"/>
      <c r="M208" s="354"/>
      <c r="N208" s="355"/>
      <c r="O208" s="356"/>
      <c r="P208" s="356"/>
      <c r="Q208" s="357"/>
      <c r="R208" s="358"/>
      <c r="S208" s="356"/>
      <c r="T208" s="356"/>
      <c r="U208" s="357"/>
      <c r="V208" s="358"/>
      <c r="W208" s="356"/>
      <c r="X208" s="356"/>
      <c r="Y208" s="359"/>
      <c r="Z208" s="360"/>
      <c r="AA208" s="305"/>
      <c r="AB208" s="354"/>
      <c r="AC208" s="302"/>
      <c r="AD208" s="302"/>
      <c r="AE208" s="302"/>
      <c r="AF208" s="305"/>
      <c r="AG208" s="361"/>
      <c r="AH208" s="458"/>
      <c r="AI208" s="108"/>
      <c r="AJ208" s="108"/>
      <c r="AK208" s="108"/>
      <c r="AL208" s="108"/>
      <c r="AM208" s="108"/>
      <c r="AN208" s="108"/>
      <c r="AO208" s="108"/>
      <c r="AP208" s="108"/>
      <c r="AQ208" s="108"/>
    </row>
    <row r="209" ht="22.5" customHeight="1">
      <c r="B209" s="331"/>
      <c r="D209" s="363"/>
      <c r="E209" s="331"/>
      <c r="H209" s="327"/>
      <c r="I209" s="331"/>
      <c r="L209" s="327"/>
      <c r="M209" s="331"/>
      <c r="N209" s="333"/>
      <c r="O209" s="334"/>
      <c r="P209" s="334"/>
      <c r="Q209" s="335"/>
      <c r="R209" s="336"/>
      <c r="S209" s="334"/>
      <c r="T209" s="334"/>
      <c r="U209" s="335"/>
      <c r="V209" s="336"/>
      <c r="W209" s="334"/>
      <c r="X209" s="334"/>
      <c r="Y209" s="337"/>
      <c r="Z209" s="364"/>
      <c r="AA209" s="327"/>
      <c r="AB209" s="365"/>
      <c r="AF209" s="327"/>
      <c r="AG209" s="366"/>
      <c r="AH209" s="367"/>
      <c r="AI209" s="108"/>
      <c r="AJ209" s="108"/>
      <c r="AK209" s="108"/>
      <c r="AL209" s="108"/>
      <c r="AM209" s="108"/>
      <c r="AN209" s="108"/>
      <c r="AO209" s="108"/>
      <c r="AP209" s="108"/>
      <c r="AQ209" s="108"/>
    </row>
    <row r="210" ht="22.5" customHeight="1">
      <c r="B210" s="181"/>
      <c r="C210" s="309"/>
      <c r="D210" s="368"/>
      <c r="E210" s="181"/>
      <c r="F210" s="309"/>
      <c r="G210" s="309"/>
      <c r="H210" s="310"/>
      <c r="I210" s="181"/>
      <c r="J210" s="309"/>
      <c r="K210" s="309"/>
      <c r="L210" s="310"/>
      <c r="M210" s="181"/>
      <c r="N210" s="342"/>
      <c r="O210" s="343"/>
      <c r="P210" s="343"/>
      <c r="Q210" s="344"/>
      <c r="R210" s="345"/>
      <c r="S210" s="343"/>
      <c r="T210" s="343"/>
      <c r="U210" s="344"/>
      <c r="V210" s="345"/>
      <c r="W210" s="343"/>
      <c r="X210" s="343"/>
      <c r="Y210" s="346"/>
      <c r="Z210" s="369"/>
      <c r="AA210" s="310"/>
      <c r="AB210" s="370"/>
      <c r="AC210" s="309"/>
      <c r="AD210" s="309"/>
      <c r="AE210" s="309"/>
      <c r="AF210" s="310"/>
      <c r="AG210" s="371"/>
      <c r="AH210" s="372"/>
      <c r="AI210" s="108"/>
      <c r="AJ210" s="108"/>
      <c r="AK210" s="108"/>
      <c r="AL210" s="108"/>
      <c r="AM210" s="108"/>
      <c r="AN210" s="108"/>
      <c r="AO210" s="108"/>
      <c r="AP210" s="108"/>
      <c r="AQ210" s="108"/>
    </row>
    <row r="211" ht="22.5" customHeight="1">
      <c r="B211" s="315" t="str">
        <f>IF(ISBLANK(D211), "Missing ID",
IF(CONCATENATE(E211:AG213)="", "Unused",
IF(AND(ISBLANK(E211), ISBLANK(I211)), "Missing Headline and Content",
IF(ISBLANK(M211), "Missing Is True",
IF(AND(M211&lt;&gt;"Yes", M211&lt;&gt;"No"), "Is True must be Yes or No",
IF(AND($AJ$3, NOT(ISBLANK(N211)), NOT(ISNUMBER(N211))), "Changes to Followers for Likes must be a Number",
IF(AND($AK$3, NOT(ISBLANK(O211)), NOT(ISNUMBER(O211))), "Changes to Followers for Disikes must be a Number",
IF(AND($AL$3, NOT(ISBLANK(P211)), NOT(ISNUMBER(P211))), "Changes to Followers for Shares must be a Number",
IF(AND($AM$3, NOT(ISBLANK(Q211)), NOT(ISNUMBER(Q211))), "Changes to Followers for Flags must be a Number",
IF(AND($AJ$3, NOT(ISBLANK(R211)), NOT(ISNUMBER(R211))), "Changes to Credibility for Likes must be a Number",
IF(AND($AK$3, NOT(ISBLANK(S211)), NOT(ISNUMBER(S211))), "Changes to Credibility for Disikes must be a Number",
IF(AND($AL$3, NOT(ISBLANK(T211)), NOT(ISNUMBER(T211))), "Changes to Credibility for Shares must be a Number",
IF(AND($AM$3, NOT(ISBLANK(U211)), NOT(ISNUMBER(U211))), "Changes to Credibility for Flags must be a Number",
IF(AND($AJ$3, $AP$3, NOT(ISBLANK(V211)), NOT(ISNUMBER(V211))), "Number of Likes must be a Number",
IF(AND($AK$3, $AP$3, NOT(ISBLANK(W211)), NOT(ISNUMBER(W211))), "Number of Disikes must be a Number",
IF(AND($AL$3, $AP$3, NOT(ISBLANK(X211)), NOT(ISNUMBER(X211))), "Number of Shares must be a Number",
IF(AND($AM$3, $AP$3, NOT(ISBLANK(Y211)), NOT(ISNUMBER(Y211))), "Number of Flags must be a Number",
IF(AND($AJ$3, $AP$3, NOT(ISBLANK(V211)), V211&lt;0), "Number of Likes cannot be Negative",
IF(AND($AK$3, $AP$3, NOT(ISBLANK(W211)), W211&lt;0), "Number of Disikes cannot be Negative",
IF(AND($AL$3, $AP$3, NOT(ISBLANK(X211)), X211&lt;0), "Number of Shares cannot be Negative",
IF(AND($AM$3, $AP$3, NOT(ISBLANK(Y211)), Y211&lt;0), "Number of Flags cannot be Negative",
IF(AND(CONCATENATE(Z211:AH211)&lt;&gt;"", Z211=""), "Missing 1st Comment Source Name",
IF(AND(CONCATENATE(Z211:AH211)&lt;&gt;"", AB211=""), "Missing 1st Comment Message",
IF(AND($AN$3, $AP$3, CONCATENATE(Z211:AH211)&lt;&gt;"", AG211=""), "Missing 1st Comment Likes",
IF(AND($AO$3, $AP$3, CONCATENATE(Z211:AH211)&lt;&gt;"", AH211=""), "Missing 1st Comment Dislikes",
IF(AND(CONCATENATE(Z212:AH212)&lt;&gt;"", Z212=""), "Missing 2nd Comment Source Name",
IF(AND(CONCATENATE(Z212:AH212)&lt;&gt;"", AB212=""), "Missing 2nd Comment Message",
IF(AND($AN$3, $AP$3, CONCATENATE(Z212:AH212)&lt;&gt;"", AG212=""), "Missing 2nd Comment Likes",
IF(AND($AO$3, $AP$3, CONCATENATE(Z212:AH212)&lt;&gt;"", AH212=""), "Missing 2nd Comment Dislikes",
IF(AND(CONCATENATE(Z213:AH213)&lt;&gt;"", Z213=""), "Missing 3rd Comment Source Name",
IF(AND(CONCATENATE(Z213:AH213)&lt;&gt;"", AB213=""), "Missing 3rd Comment Message",
IF(AND($AN$3, $AP$3, CONCATENATE(Z213:AH213)&lt;&gt;"", AG213=""), "Missing 3rd Comment Likes",
IF(AND($AO$3, $AP$3, CONCATENATE(Z213:AH213)&lt;&gt;"", AH213=""), "Missing 3rd Comment Dislikes", "Valid"
)))))))))))))))))))))))))))))))))</f>
        <v>Unused</v>
      </c>
      <c r="C211" s="302"/>
      <c r="D211" s="316" t="s">
        <v>1356</v>
      </c>
      <c r="E211" s="317"/>
      <c r="F211" s="302"/>
      <c r="G211" s="302"/>
      <c r="H211" s="305"/>
      <c r="I211" s="317"/>
      <c r="J211" s="302"/>
      <c r="K211" s="302"/>
      <c r="L211" s="305"/>
      <c r="M211" s="319"/>
      <c r="N211" s="450"/>
      <c r="O211" s="451"/>
      <c r="P211" s="451"/>
      <c r="Q211" s="452"/>
      <c r="R211" s="453"/>
      <c r="S211" s="451"/>
      <c r="T211" s="451"/>
      <c r="U211" s="452"/>
      <c r="V211" s="453"/>
      <c r="W211" s="451"/>
      <c r="X211" s="451"/>
      <c r="Y211" s="454"/>
      <c r="Z211" s="325"/>
      <c r="AA211" s="305"/>
      <c r="AB211" s="319"/>
      <c r="AC211" s="302"/>
      <c r="AD211" s="302"/>
      <c r="AE211" s="302"/>
      <c r="AF211" s="305"/>
      <c r="AG211" s="328"/>
      <c r="AH211" s="455"/>
      <c r="AI211" s="108"/>
      <c r="AJ211" s="108"/>
      <c r="AK211" s="108"/>
      <c r="AL211" s="108"/>
      <c r="AM211" s="108"/>
      <c r="AN211" s="108"/>
      <c r="AO211" s="108"/>
      <c r="AP211" s="108"/>
      <c r="AQ211" s="108"/>
    </row>
    <row r="212" ht="22.5" customHeight="1">
      <c r="B212" s="331"/>
      <c r="D212" s="332"/>
      <c r="E212" s="331"/>
      <c r="H212" s="327"/>
      <c r="I212" s="331"/>
      <c r="L212" s="327"/>
      <c r="M212" s="331"/>
      <c r="N212" s="333"/>
      <c r="O212" s="334"/>
      <c r="P212" s="334"/>
      <c r="Q212" s="335"/>
      <c r="R212" s="336"/>
      <c r="S212" s="334"/>
      <c r="T212" s="334"/>
      <c r="U212" s="335"/>
      <c r="V212" s="336"/>
      <c r="W212" s="334"/>
      <c r="X212" s="334"/>
      <c r="Y212" s="337"/>
      <c r="Z212" s="338"/>
      <c r="AA212" s="327"/>
      <c r="AB212" s="326"/>
      <c r="AF212" s="327"/>
      <c r="AG212" s="339"/>
      <c r="AH212" s="456"/>
      <c r="AI212" s="108"/>
      <c r="AJ212" s="108"/>
      <c r="AK212" s="108"/>
      <c r="AL212" s="108"/>
      <c r="AM212" s="108"/>
      <c r="AN212" s="108"/>
      <c r="AO212" s="108"/>
      <c r="AP212" s="108"/>
      <c r="AQ212" s="108"/>
    </row>
    <row r="213" ht="22.5" customHeight="1">
      <c r="B213" s="181"/>
      <c r="C213" s="309"/>
      <c r="D213" s="341"/>
      <c r="E213" s="181"/>
      <c r="F213" s="309"/>
      <c r="G213" s="309"/>
      <c r="H213" s="310"/>
      <c r="I213" s="181"/>
      <c r="J213" s="309"/>
      <c r="K213" s="309"/>
      <c r="L213" s="310"/>
      <c r="M213" s="181"/>
      <c r="N213" s="342"/>
      <c r="O213" s="343"/>
      <c r="P213" s="343"/>
      <c r="Q213" s="344"/>
      <c r="R213" s="345"/>
      <c r="S213" s="343"/>
      <c r="T213" s="343"/>
      <c r="U213" s="344"/>
      <c r="V213" s="345"/>
      <c r="W213" s="343"/>
      <c r="X213" s="343"/>
      <c r="Y213" s="346"/>
      <c r="Z213" s="347"/>
      <c r="AA213" s="310"/>
      <c r="AB213" s="348"/>
      <c r="AC213" s="309"/>
      <c r="AD213" s="309"/>
      <c r="AE213" s="309"/>
      <c r="AF213" s="310"/>
      <c r="AG213" s="349"/>
      <c r="AH213" s="457"/>
      <c r="AI213" s="108"/>
      <c r="AJ213" s="108"/>
      <c r="AK213" s="108"/>
      <c r="AL213" s="108"/>
      <c r="AM213" s="108"/>
      <c r="AN213" s="108"/>
      <c r="AO213" s="108"/>
      <c r="AP213" s="108"/>
      <c r="AQ213" s="108"/>
    </row>
    <row r="214" ht="22.5" customHeight="1">
      <c r="B214" s="315" t="str">
        <f>IF(ISBLANK(D214), "Missing ID",
IF(CONCATENATE(E214:AG216)="", "Unused",
IF(AND(ISBLANK(E214), ISBLANK(I214)), "Missing Headline and Content",
IF(ISBLANK(M214), "Missing Is True",
IF(AND(M214&lt;&gt;"Yes", M214&lt;&gt;"No"), "Is True must be Yes or No",
IF(AND($AJ$3, NOT(ISBLANK(N214)), NOT(ISNUMBER(N214))), "Changes to Followers for Likes must be a Number",
IF(AND($AK$3, NOT(ISBLANK(O214)), NOT(ISNUMBER(O214))), "Changes to Followers for Disikes must be a Number",
IF(AND($AL$3, NOT(ISBLANK(P214)), NOT(ISNUMBER(P214))), "Changes to Followers for Shares must be a Number",
IF(AND($AM$3, NOT(ISBLANK(Q214)), NOT(ISNUMBER(Q214))), "Changes to Followers for Flags must be a Number",
IF(AND($AJ$3, NOT(ISBLANK(R214)), NOT(ISNUMBER(R214))), "Changes to Credibility for Likes must be a Number",
IF(AND($AK$3, NOT(ISBLANK(S214)), NOT(ISNUMBER(S214))), "Changes to Credibility for Disikes must be a Number",
IF(AND($AL$3, NOT(ISBLANK(T214)), NOT(ISNUMBER(T214))), "Changes to Credibility for Shares must be a Number",
IF(AND($AM$3, NOT(ISBLANK(U214)), NOT(ISNUMBER(U214))), "Changes to Credibility for Flags must be a Number",
IF(AND($AJ$3, $AP$3, NOT(ISBLANK(V214)), NOT(ISNUMBER(V214))), "Number of Likes must be a Number",
IF(AND($AK$3, $AP$3, NOT(ISBLANK(W214)), NOT(ISNUMBER(W214))), "Number of Disikes must be a Number",
IF(AND($AL$3, $AP$3, NOT(ISBLANK(X214)), NOT(ISNUMBER(X214))), "Number of Shares must be a Number",
IF(AND($AM$3, $AP$3, NOT(ISBLANK(Y214)), NOT(ISNUMBER(Y214))), "Number of Flags must be a Number",
IF(AND($AJ$3, $AP$3, NOT(ISBLANK(V214)), V214&lt;0), "Number of Likes cannot be Negative",
IF(AND($AK$3, $AP$3, NOT(ISBLANK(W214)), W214&lt;0), "Number of Disikes cannot be Negative",
IF(AND($AL$3, $AP$3, NOT(ISBLANK(X214)), X214&lt;0), "Number of Shares cannot be Negative",
IF(AND($AM$3, $AP$3, NOT(ISBLANK(Y214)), Y214&lt;0), "Number of Flags cannot be Negative",
IF(AND(CONCATENATE(Z214:AH214)&lt;&gt;"", Z214=""), "Missing 1st Comment Source Name",
IF(AND(CONCATENATE(Z214:AH214)&lt;&gt;"", AB214=""), "Missing 1st Comment Message",
IF(AND($AN$3, $AP$3, CONCATENATE(Z214:AH214)&lt;&gt;"", AG214=""), "Missing 1st Comment Likes",
IF(AND($AO$3, $AP$3, CONCATENATE(Z214:AH214)&lt;&gt;"", AH214=""), "Missing 1st Comment Dislikes",
IF(AND(CONCATENATE(Z215:AH215)&lt;&gt;"", Z215=""), "Missing 2nd Comment Source Name",
IF(AND(CONCATENATE(Z215:AH215)&lt;&gt;"", AB215=""), "Missing 2nd Comment Message",
IF(AND($AN$3, $AP$3, CONCATENATE(Z215:AH215)&lt;&gt;"", AG215=""), "Missing 2nd Comment Likes",
IF(AND($AO$3, $AP$3, CONCATENATE(Z215:AH215)&lt;&gt;"", AH215=""), "Missing 2nd Comment Dislikes",
IF(AND(CONCATENATE(Z216:AH216)&lt;&gt;"", Z216=""), "Missing 3rd Comment Source Name",
IF(AND(CONCATENATE(Z216:AH216)&lt;&gt;"", AB216=""), "Missing 3rd Comment Message",
IF(AND($AN$3, $AP$3, CONCATENATE(Z216:AH216)&lt;&gt;"", AG216=""), "Missing 3rd Comment Likes",
IF(AND($AO$3, $AP$3, CONCATENATE(Z216:AH216)&lt;&gt;"", AH216=""), "Missing 3rd Comment Dislikes", "Valid"
)))))))))))))))))))))))))))))))))</f>
        <v>Unused</v>
      </c>
      <c r="C214" s="302"/>
      <c r="D214" s="351" t="s">
        <v>1357</v>
      </c>
      <c r="E214" s="352"/>
      <c r="F214" s="302"/>
      <c r="G214" s="302"/>
      <c r="H214" s="305"/>
      <c r="I214" s="352"/>
      <c r="J214" s="302"/>
      <c r="K214" s="302"/>
      <c r="L214" s="305"/>
      <c r="M214" s="354"/>
      <c r="N214" s="355"/>
      <c r="O214" s="356"/>
      <c r="P214" s="356"/>
      <c r="Q214" s="357"/>
      <c r="R214" s="358"/>
      <c r="S214" s="356"/>
      <c r="T214" s="356"/>
      <c r="U214" s="357"/>
      <c r="V214" s="358"/>
      <c r="W214" s="356"/>
      <c r="X214" s="356"/>
      <c r="Y214" s="359"/>
      <c r="Z214" s="360"/>
      <c r="AA214" s="305"/>
      <c r="AB214" s="354"/>
      <c r="AC214" s="302"/>
      <c r="AD214" s="302"/>
      <c r="AE214" s="302"/>
      <c r="AF214" s="305"/>
      <c r="AG214" s="361"/>
      <c r="AH214" s="458"/>
      <c r="AI214" s="108"/>
      <c r="AJ214" s="108"/>
      <c r="AK214" s="108"/>
      <c r="AL214" s="108"/>
      <c r="AM214" s="108"/>
      <c r="AN214" s="108"/>
      <c r="AO214" s="108"/>
      <c r="AP214" s="108"/>
      <c r="AQ214" s="108"/>
    </row>
    <row r="215" ht="22.5" customHeight="1">
      <c r="B215" s="331"/>
      <c r="D215" s="363"/>
      <c r="E215" s="331"/>
      <c r="H215" s="327"/>
      <c r="I215" s="331"/>
      <c r="L215" s="327"/>
      <c r="M215" s="331"/>
      <c r="N215" s="333"/>
      <c r="O215" s="334"/>
      <c r="P215" s="334"/>
      <c r="Q215" s="335"/>
      <c r="R215" s="336"/>
      <c r="S215" s="334"/>
      <c r="T215" s="334"/>
      <c r="U215" s="335"/>
      <c r="V215" s="336"/>
      <c r="W215" s="334"/>
      <c r="X215" s="334"/>
      <c r="Y215" s="337"/>
      <c r="Z215" s="364"/>
      <c r="AA215" s="327"/>
      <c r="AB215" s="365"/>
      <c r="AF215" s="327"/>
      <c r="AG215" s="366"/>
      <c r="AH215" s="367"/>
      <c r="AI215" s="108"/>
      <c r="AJ215" s="108"/>
      <c r="AK215" s="108"/>
      <c r="AL215" s="108"/>
      <c r="AM215" s="108"/>
      <c r="AN215" s="108"/>
      <c r="AO215" s="108"/>
      <c r="AP215" s="108"/>
      <c r="AQ215" s="108"/>
    </row>
    <row r="216" ht="22.5" customHeight="1">
      <c r="B216" s="181"/>
      <c r="C216" s="309"/>
      <c r="D216" s="368"/>
      <c r="E216" s="181"/>
      <c r="F216" s="309"/>
      <c r="G216" s="309"/>
      <c r="H216" s="310"/>
      <c r="I216" s="181"/>
      <c r="J216" s="309"/>
      <c r="K216" s="309"/>
      <c r="L216" s="310"/>
      <c r="M216" s="181"/>
      <c r="N216" s="342"/>
      <c r="O216" s="343"/>
      <c r="P216" s="343"/>
      <c r="Q216" s="344"/>
      <c r="R216" s="345"/>
      <c r="S216" s="343"/>
      <c r="T216" s="343"/>
      <c r="U216" s="344"/>
      <c r="V216" s="345"/>
      <c r="W216" s="343"/>
      <c r="X216" s="343"/>
      <c r="Y216" s="346"/>
      <c r="Z216" s="369"/>
      <c r="AA216" s="310"/>
      <c r="AB216" s="370"/>
      <c r="AC216" s="309"/>
      <c r="AD216" s="309"/>
      <c r="AE216" s="309"/>
      <c r="AF216" s="310"/>
      <c r="AG216" s="371"/>
      <c r="AH216" s="372"/>
      <c r="AI216" s="108"/>
      <c r="AJ216" s="108"/>
      <c r="AK216" s="108"/>
      <c r="AL216" s="108"/>
      <c r="AM216" s="108"/>
      <c r="AN216" s="108"/>
      <c r="AO216" s="108"/>
      <c r="AP216" s="108"/>
      <c r="AQ216" s="108"/>
    </row>
    <row r="217" ht="22.5" customHeight="1">
      <c r="B217" s="315" t="str">
        <f>IF(ISBLANK(D217), "Missing ID",
IF(CONCATENATE(E217:AG219)="", "Unused",
IF(AND(ISBLANK(E217), ISBLANK(I217)), "Missing Headline and Content",
IF(ISBLANK(M217), "Missing Is True",
IF(AND(M217&lt;&gt;"Yes", M217&lt;&gt;"No"), "Is True must be Yes or No",
IF(AND($AJ$3, NOT(ISBLANK(N217)), NOT(ISNUMBER(N217))), "Changes to Followers for Likes must be a Number",
IF(AND($AK$3, NOT(ISBLANK(O217)), NOT(ISNUMBER(O217))), "Changes to Followers for Disikes must be a Number",
IF(AND($AL$3, NOT(ISBLANK(P217)), NOT(ISNUMBER(P217))), "Changes to Followers for Shares must be a Number",
IF(AND($AM$3, NOT(ISBLANK(Q217)), NOT(ISNUMBER(Q217))), "Changes to Followers for Flags must be a Number",
IF(AND($AJ$3, NOT(ISBLANK(R217)), NOT(ISNUMBER(R217))), "Changes to Credibility for Likes must be a Number",
IF(AND($AK$3, NOT(ISBLANK(S217)), NOT(ISNUMBER(S217))), "Changes to Credibility for Disikes must be a Number",
IF(AND($AL$3, NOT(ISBLANK(T217)), NOT(ISNUMBER(T217))), "Changes to Credibility for Shares must be a Number",
IF(AND($AM$3, NOT(ISBLANK(U217)), NOT(ISNUMBER(U217))), "Changes to Credibility for Flags must be a Number",
IF(AND($AJ$3, $AP$3, NOT(ISBLANK(V217)), NOT(ISNUMBER(V217))), "Number of Likes must be a Number",
IF(AND($AK$3, $AP$3, NOT(ISBLANK(W217)), NOT(ISNUMBER(W217))), "Number of Disikes must be a Number",
IF(AND($AL$3, $AP$3, NOT(ISBLANK(X217)), NOT(ISNUMBER(X217))), "Number of Shares must be a Number",
IF(AND($AM$3, $AP$3, NOT(ISBLANK(Y217)), NOT(ISNUMBER(Y217))), "Number of Flags must be a Number",
IF(AND($AJ$3, $AP$3, NOT(ISBLANK(V217)), V217&lt;0), "Number of Likes cannot be Negative",
IF(AND($AK$3, $AP$3, NOT(ISBLANK(W217)), W217&lt;0), "Number of Disikes cannot be Negative",
IF(AND($AL$3, $AP$3, NOT(ISBLANK(X217)), X217&lt;0), "Number of Shares cannot be Negative",
IF(AND($AM$3, $AP$3, NOT(ISBLANK(Y217)), Y217&lt;0), "Number of Flags cannot be Negative",
IF(AND(CONCATENATE(Z217:AH217)&lt;&gt;"", Z217=""), "Missing 1st Comment Source Name",
IF(AND(CONCATENATE(Z217:AH217)&lt;&gt;"", AB217=""), "Missing 1st Comment Message",
IF(AND($AN$3, $AP$3, CONCATENATE(Z217:AH217)&lt;&gt;"", AG217=""), "Missing 1st Comment Likes",
IF(AND($AO$3, $AP$3, CONCATENATE(Z217:AH217)&lt;&gt;"", AH217=""), "Missing 1st Comment Dislikes",
IF(AND(CONCATENATE(Z218:AH218)&lt;&gt;"", Z218=""), "Missing 2nd Comment Source Name",
IF(AND(CONCATENATE(Z218:AH218)&lt;&gt;"", AB218=""), "Missing 2nd Comment Message",
IF(AND($AN$3, $AP$3, CONCATENATE(Z218:AH218)&lt;&gt;"", AG218=""), "Missing 2nd Comment Likes",
IF(AND($AO$3, $AP$3, CONCATENATE(Z218:AH218)&lt;&gt;"", AH218=""), "Missing 2nd Comment Dislikes",
IF(AND(CONCATENATE(Z219:AH219)&lt;&gt;"", Z219=""), "Missing 3rd Comment Source Name",
IF(AND(CONCATENATE(Z219:AH219)&lt;&gt;"", AB219=""), "Missing 3rd Comment Message",
IF(AND($AN$3, $AP$3, CONCATENATE(Z219:AH219)&lt;&gt;"", AG219=""), "Missing 3rd Comment Likes",
IF(AND($AO$3, $AP$3, CONCATENATE(Z219:AH219)&lt;&gt;"", AH219=""), "Missing 3rd Comment Dislikes", "Valid"
)))))))))))))))))))))))))))))))))</f>
        <v>Unused</v>
      </c>
      <c r="C217" s="302"/>
      <c r="D217" s="316" t="s">
        <v>1358</v>
      </c>
      <c r="E217" s="317"/>
      <c r="F217" s="302"/>
      <c r="G217" s="302"/>
      <c r="H217" s="305"/>
      <c r="I217" s="317"/>
      <c r="J217" s="302"/>
      <c r="K217" s="302"/>
      <c r="L217" s="305"/>
      <c r="M217" s="319"/>
      <c r="N217" s="450"/>
      <c r="O217" s="451"/>
      <c r="P217" s="451"/>
      <c r="Q217" s="452"/>
      <c r="R217" s="453"/>
      <c r="S217" s="451"/>
      <c r="T217" s="451"/>
      <c r="U217" s="452"/>
      <c r="V217" s="453"/>
      <c r="W217" s="451"/>
      <c r="X217" s="451"/>
      <c r="Y217" s="454"/>
      <c r="Z217" s="325"/>
      <c r="AA217" s="305"/>
      <c r="AB217" s="319"/>
      <c r="AC217" s="302"/>
      <c r="AD217" s="302"/>
      <c r="AE217" s="302"/>
      <c r="AF217" s="305"/>
      <c r="AG217" s="328"/>
      <c r="AH217" s="455"/>
      <c r="AI217" s="108"/>
      <c r="AJ217" s="108"/>
      <c r="AK217" s="108"/>
      <c r="AL217" s="108"/>
      <c r="AM217" s="108"/>
      <c r="AN217" s="108"/>
      <c r="AO217" s="108"/>
      <c r="AP217" s="108"/>
      <c r="AQ217" s="108"/>
    </row>
    <row r="218" ht="22.5" customHeight="1">
      <c r="B218" s="331"/>
      <c r="D218" s="332"/>
      <c r="E218" s="331"/>
      <c r="H218" s="327"/>
      <c r="I218" s="331"/>
      <c r="L218" s="327"/>
      <c r="M218" s="331"/>
      <c r="N218" s="333"/>
      <c r="O218" s="334"/>
      <c r="P218" s="334"/>
      <c r="Q218" s="335"/>
      <c r="R218" s="336"/>
      <c r="S218" s="334"/>
      <c r="T218" s="334"/>
      <c r="U218" s="335"/>
      <c r="V218" s="336"/>
      <c r="W218" s="334"/>
      <c r="X218" s="334"/>
      <c r="Y218" s="337"/>
      <c r="Z218" s="338"/>
      <c r="AA218" s="327"/>
      <c r="AB218" s="326"/>
      <c r="AF218" s="327"/>
      <c r="AG218" s="339"/>
      <c r="AH218" s="456"/>
      <c r="AI218" s="108"/>
      <c r="AJ218" s="108"/>
      <c r="AK218" s="108"/>
      <c r="AL218" s="108"/>
      <c r="AM218" s="108"/>
      <c r="AN218" s="108"/>
      <c r="AO218" s="108"/>
      <c r="AP218" s="108"/>
      <c r="AQ218" s="108"/>
    </row>
    <row r="219" ht="22.5" customHeight="1">
      <c r="B219" s="181"/>
      <c r="C219" s="309"/>
      <c r="D219" s="341"/>
      <c r="E219" s="181"/>
      <c r="F219" s="309"/>
      <c r="G219" s="309"/>
      <c r="H219" s="310"/>
      <c r="I219" s="181"/>
      <c r="J219" s="309"/>
      <c r="K219" s="309"/>
      <c r="L219" s="310"/>
      <c r="M219" s="181"/>
      <c r="N219" s="342"/>
      <c r="O219" s="343"/>
      <c r="P219" s="343"/>
      <c r="Q219" s="344"/>
      <c r="R219" s="345"/>
      <c r="S219" s="343"/>
      <c r="T219" s="343"/>
      <c r="U219" s="344"/>
      <c r="V219" s="345"/>
      <c r="W219" s="343"/>
      <c r="X219" s="343"/>
      <c r="Y219" s="346"/>
      <c r="Z219" s="347"/>
      <c r="AA219" s="310"/>
      <c r="AB219" s="348"/>
      <c r="AC219" s="309"/>
      <c r="AD219" s="309"/>
      <c r="AE219" s="309"/>
      <c r="AF219" s="310"/>
      <c r="AG219" s="349"/>
      <c r="AH219" s="457"/>
      <c r="AI219" s="108"/>
      <c r="AJ219" s="108"/>
      <c r="AK219" s="108"/>
      <c r="AL219" s="108"/>
      <c r="AM219" s="108"/>
      <c r="AN219" s="108"/>
      <c r="AO219" s="108"/>
      <c r="AP219" s="108"/>
      <c r="AQ219" s="108"/>
    </row>
    <row r="220" ht="22.5" customHeight="1">
      <c r="B220" s="315" t="str">
        <f>IF(ISBLANK(D220), "Missing ID",
IF(CONCATENATE(E220:AG222)="", "Unused",
IF(AND(ISBLANK(E220), ISBLANK(I220)), "Missing Headline and Content",
IF(ISBLANK(M220), "Missing Is True",
IF(AND(M220&lt;&gt;"Yes", M220&lt;&gt;"No"), "Is True must be Yes or No",
IF(AND($AJ$3, NOT(ISBLANK(N220)), NOT(ISNUMBER(N220))), "Changes to Followers for Likes must be a Number",
IF(AND($AK$3, NOT(ISBLANK(O220)), NOT(ISNUMBER(O220))), "Changes to Followers for Disikes must be a Number",
IF(AND($AL$3, NOT(ISBLANK(P220)), NOT(ISNUMBER(P220))), "Changes to Followers for Shares must be a Number",
IF(AND($AM$3, NOT(ISBLANK(Q220)), NOT(ISNUMBER(Q220))), "Changes to Followers for Flags must be a Number",
IF(AND($AJ$3, NOT(ISBLANK(R220)), NOT(ISNUMBER(R220))), "Changes to Credibility for Likes must be a Number",
IF(AND($AK$3, NOT(ISBLANK(S220)), NOT(ISNUMBER(S220))), "Changes to Credibility for Disikes must be a Number",
IF(AND($AL$3, NOT(ISBLANK(T220)), NOT(ISNUMBER(T220))), "Changes to Credibility for Shares must be a Number",
IF(AND($AM$3, NOT(ISBLANK(U220)), NOT(ISNUMBER(U220))), "Changes to Credibility for Flags must be a Number",
IF(AND($AJ$3, $AP$3, NOT(ISBLANK(V220)), NOT(ISNUMBER(V220))), "Number of Likes must be a Number",
IF(AND($AK$3, $AP$3, NOT(ISBLANK(W220)), NOT(ISNUMBER(W220))), "Number of Disikes must be a Number",
IF(AND($AL$3, $AP$3, NOT(ISBLANK(X220)), NOT(ISNUMBER(X220))), "Number of Shares must be a Number",
IF(AND($AM$3, $AP$3, NOT(ISBLANK(Y220)), NOT(ISNUMBER(Y220))), "Number of Flags must be a Number",
IF(AND($AJ$3, $AP$3, NOT(ISBLANK(V220)), V220&lt;0), "Number of Likes cannot be Negative",
IF(AND($AK$3, $AP$3, NOT(ISBLANK(W220)), W220&lt;0), "Number of Disikes cannot be Negative",
IF(AND($AL$3, $AP$3, NOT(ISBLANK(X220)), X220&lt;0), "Number of Shares cannot be Negative",
IF(AND($AM$3, $AP$3, NOT(ISBLANK(Y220)), Y220&lt;0), "Number of Flags cannot be Negative",
IF(AND(CONCATENATE(Z220:AH220)&lt;&gt;"", Z220=""), "Missing 1st Comment Source Name",
IF(AND(CONCATENATE(Z220:AH220)&lt;&gt;"", AB220=""), "Missing 1st Comment Message",
IF(AND($AN$3, $AP$3, CONCATENATE(Z220:AH220)&lt;&gt;"", AG220=""), "Missing 1st Comment Likes",
IF(AND($AO$3, $AP$3, CONCATENATE(Z220:AH220)&lt;&gt;"", AH220=""), "Missing 1st Comment Dislikes",
IF(AND(CONCATENATE(Z221:AH221)&lt;&gt;"", Z221=""), "Missing 2nd Comment Source Name",
IF(AND(CONCATENATE(Z221:AH221)&lt;&gt;"", AB221=""), "Missing 2nd Comment Message",
IF(AND($AN$3, $AP$3, CONCATENATE(Z221:AH221)&lt;&gt;"", AG221=""), "Missing 2nd Comment Likes",
IF(AND($AO$3, $AP$3, CONCATENATE(Z221:AH221)&lt;&gt;"", AH221=""), "Missing 2nd Comment Dislikes",
IF(AND(CONCATENATE(Z222:AH222)&lt;&gt;"", Z222=""), "Missing 3rd Comment Source Name",
IF(AND(CONCATENATE(Z222:AH222)&lt;&gt;"", AB222=""), "Missing 3rd Comment Message",
IF(AND($AN$3, $AP$3, CONCATENATE(Z222:AH222)&lt;&gt;"", AG222=""), "Missing 3rd Comment Likes",
IF(AND($AO$3, $AP$3, CONCATENATE(Z222:AH222)&lt;&gt;"", AH222=""), "Missing 3rd Comment Dislikes", "Valid"
)))))))))))))))))))))))))))))))))</f>
        <v>Unused</v>
      </c>
      <c r="C220" s="302"/>
      <c r="D220" s="351" t="s">
        <v>1359</v>
      </c>
      <c r="E220" s="352"/>
      <c r="F220" s="302"/>
      <c r="G220" s="302"/>
      <c r="H220" s="305"/>
      <c r="I220" s="352"/>
      <c r="J220" s="302"/>
      <c r="K220" s="302"/>
      <c r="L220" s="305"/>
      <c r="M220" s="354"/>
      <c r="N220" s="355"/>
      <c r="O220" s="356"/>
      <c r="P220" s="356"/>
      <c r="Q220" s="357"/>
      <c r="R220" s="358"/>
      <c r="S220" s="356"/>
      <c r="T220" s="356"/>
      <c r="U220" s="357"/>
      <c r="V220" s="358"/>
      <c r="W220" s="356"/>
      <c r="X220" s="356"/>
      <c r="Y220" s="359"/>
      <c r="Z220" s="360"/>
      <c r="AA220" s="305"/>
      <c r="AB220" s="354"/>
      <c r="AC220" s="302"/>
      <c r="AD220" s="302"/>
      <c r="AE220" s="302"/>
      <c r="AF220" s="305"/>
      <c r="AG220" s="361"/>
      <c r="AH220" s="458"/>
      <c r="AI220" s="108"/>
      <c r="AJ220" s="108"/>
      <c r="AK220" s="108"/>
      <c r="AL220" s="108"/>
      <c r="AM220" s="108"/>
      <c r="AN220" s="108"/>
      <c r="AO220" s="108"/>
      <c r="AP220" s="108"/>
      <c r="AQ220" s="108"/>
    </row>
    <row r="221" ht="22.5" customHeight="1">
      <c r="B221" s="331"/>
      <c r="D221" s="363"/>
      <c r="E221" s="331"/>
      <c r="H221" s="327"/>
      <c r="I221" s="331"/>
      <c r="L221" s="327"/>
      <c r="M221" s="331"/>
      <c r="N221" s="333"/>
      <c r="O221" s="334"/>
      <c r="P221" s="334"/>
      <c r="Q221" s="335"/>
      <c r="R221" s="336"/>
      <c r="S221" s="334"/>
      <c r="T221" s="334"/>
      <c r="U221" s="335"/>
      <c r="V221" s="336"/>
      <c r="W221" s="334"/>
      <c r="X221" s="334"/>
      <c r="Y221" s="337"/>
      <c r="Z221" s="364"/>
      <c r="AA221" s="327"/>
      <c r="AB221" s="365"/>
      <c r="AF221" s="327"/>
      <c r="AG221" s="366"/>
      <c r="AH221" s="367"/>
      <c r="AI221" s="108"/>
      <c r="AJ221" s="108"/>
      <c r="AK221" s="108"/>
      <c r="AL221" s="108"/>
      <c r="AM221" s="108"/>
      <c r="AN221" s="108"/>
      <c r="AO221" s="108"/>
      <c r="AP221" s="108"/>
      <c r="AQ221" s="108"/>
    </row>
    <row r="222" ht="22.5" customHeight="1">
      <c r="B222" s="181"/>
      <c r="C222" s="309"/>
      <c r="D222" s="368"/>
      <c r="E222" s="181"/>
      <c r="F222" s="309"/>
      <c r="G222" s="309"/>
      <c r="H222" s="310"/>
      <c r="I222" s="181"/>
      <c r="J222" s="309"/>
      <c r="K222" s="309"/>
      <c r="L222" s="310"/>
      <c r="M222" s="181"/>
      <c r="N222" s="342"/>
      <c r="O222" s="343"/>
      <c r="P222" s="343"/>
      <c r="Q222" s="344"/>
      <c r="R222" s="345"/>
      <c r="S222" s="343"/>
      <c r="T222" s="343"/>
      <c r="U222" s="344"/>
      <c r="V222" s="345"/>
      <c r="W222" s="343"/>
      <c r="X222" s="343"/>
      <c r="Y222" s="346"/>
      <c r="Z222" s="369"/>
      <c r="AA222" s="310"/>
      <c r="AB222" s="370"/>
      <c r="AC222" s="309"/>
      <c r="AD222" s="309"/>
      <c r="AE222" s="309"/>
      <c r="AF222" s="310"/>
      <c r="AG222" s="371"/>
      <c r="AH222" s="372"/>
      <c r="AI222" s="108"/>
      <c r="AJ222" s="108"/>
      <c r="AK222" s="108"/>
      <c r="AL222" s="108"/>
      <c r="AM222" s="108"/>
      <c r="AN222" s="108"/>
      <c r="AO222" s="108"/>
      <c r="AP222" s="108"/>
      <c r="AQ222" s="108"/>
    </row>
    <row r="223" ht="22.5" customHeight="1">
      <c r="B223" s="315" t="str">
        <f>IF(ISBLANK(D223), "Missing ID",
IF(CONCATENATE(E223:AG225)="", "Unused",
IF(AND(ISBLANK(E223), ISBLANK(I223)), "Missing Headline and Content",
IF(ISBLANK(M223), "Missing Is True",
IF(AND(M223&lt;&gt;"Yes", M223&lt;&gt;"No"), "Is True must be Yes or No",
IF(AND($AJ$3, NOT(ISBLANK(N223)), NOT(ISNUMBER(N223))), "Changes to Followers for Likes must be a Number",
IF(AND($AK$3, NOT(ISBLANK(O223)), NOT(ISNUMBER(O223))), "Changes to Followers for Disikes must be a Number",
IF(AND($AL$3, NOT(ISBLANK(P223)), NOT(ISNUMBER(P223))), "Changes to Followers for Shares must be a Number",
IF(AND($AM$3, NOT(ISBLANK(Q223)), NOT(ISNUMBER(Q223))), "Changes to Followers for Flags must be a Number",
IF(AND($AJ$3, NOT(ISBLANK(R223)), NOT(ISNUMBER(R223))), "Changes to Credibility for Likes must be a Number",
IF(AND($AK$3, NOT(ISBLANK(S223)), NOT(ISNUMBER(S223))), "Changes to Credibility for Disikes must be a Number",
IF(AND($AL$3, NOT(ISBLANK(T223)), NOT(ISNUMBER(T223))), "Changes to Credibility for Shares must be a Number",
IF(AND($AM$3, NOT(ISBLANK(U223)), NOT(ISNUMBER(U223))), "Changes to Credibility for Flags must be a Number",
IF(AND($AJ$3, $AP$3, NOT(ISBLANK(V223)), NOT(ISNUMBER(V223))), "Number of Likes must be a Number",
IF(AND($AK$3, $AP$3, NOT(ISBLANK(W223)), NOT(ISNUMBER(W223))), "Number of Disikes must be a Number",
IF(AND($AL$3, $AP$3, NOT(ISBLANK(X223)), NOT(ISNUMBER(X223))), "Number of Shares must be a Number",
IF(AND($AM$3, $AP$3, NOT(ISBLANK(Y223)), NOT(ISNUMBER(Y223))), "Number of Flags must be a Number",
IF(AND($AJ$3, $AP$3, NOT(ISBLANK(V223)), V223&lt;0), "Number of Likes cannot be Negative",
IF(AND($AK$3, $AP$3, NOT(ISBLANK(W223)), W223&lt;0), "Number of Disikes cannot be Negative",
IF(AND($AL$3, $AP$3, NOT(ISBLANK(X223)), X223&lt;0), "Number of Shares cannot be Negative",
IF(AND($AM$3, $AP$3, NOT(ISBLANK(Y223)), Y223&lt;0), "Number of Flags cannot be Negative",
IF(AND(CONCATENATE(Z223:AH223)&lt;&gt;"", Z223=""), "Missing 1st Comment Source Name",
IF(AND(CONCATENATE(Z223:AH223)&lt;&gt;"", AB223=""), "Missing 1st Comment Message",
IF(AND($AN$3, $AP$3, CONCATENATE(Z223:AH223)&lt;&gt;"", AG223=""), "Missing 1st Comment Likes",
IF(AND($AO$3, $AP$3, CONCATENATE(Z223:AH223)&lt;&gt;"", AH223=""), "Missing 1st Comment Dislikes",
IF(AND(CONCATENATE(Z224:AH224)&lt;&gt;"", Z224=""), "Missing 2nd Comment Source Name",
IF(AND(CONCATENATE(Z224:AH224)&lt;&gt;"", AB224=""), "Missing 2nd Comment Message",
IF(AND($AN$3, $AP$3, CONCATENATE(Z224:AH224)&lt;&gt;"", AG224=""), "Missing 2nd Comment Likes",
IF(AND($AO$3, $AP$3, CONCATENATE(Z224:AH224)&lt;&gt;"", AH224=""), "Missing 2nd Comment Dislikes",
IF(AND(CONCATENATE(Z225:AH225)&lt;&gt;"", Z225=""), "Missing 3rd Comment Source Name",
IF(AND(CONCATENATE(Z225:AH225)&lt;&gt;"", AB225=""), "Missing 3rd Comment Message",
IF(AND($AN$3, $AP$3, CONCATENATE(Z225:AH225)&lt;&gt;"", AG225=""), "Missing 3rd Comment Likes",
IF(AND($AO$3, $AP$3, CONCATENATE(Z225:AH225)&lt;&gt;"", AH225=""), "Missing 3rd Comment Dislikes", "Valid"
)))))))))))))))))))))))))))))))))</f>
        <v>Unused</v>
      </c>
      <c r="C223" s="302"/>
      <c r="D223" s="316" t="s">
        <v>1360</v>
      </c>
      <c r="E223" s="317"/>
      <c r="F223" s="302"/>
      <c r="G223" s="302"/>
      <c r="H223" s="305"/>
      <c r="I223" s="317"/>
      <c r="J223" s="302"/>
      <c r="K223" s="302"/>
      <c r="L223" s="305"/>
      <c r="M223" s="319"/>
      <c r="N223" s="450"/>
      <c r="O223" s="451"/>
      <c r="P223" s="451"/>
      <c r="Q223" s="452"/>
      <c r="R223" s="453"/>
      <c r="S223" s="451"/>
      <c r="T223" s="451"/>
      <c r="U223" s="452"/>
      <c r="V223" s="453"/>
      <c r="W223" s="451"/>
      <c r="X223" s="451"/>
      <c r="Y223" s="454"/>
      <c r="Z223" s="325"/>
      <c r="AA223" s="305"/>
      <c r="AB223" s="319"/>
      <c r="AC223" s="302"/>
      <c r="AD223" s="302"/>
      <c r="AE223" s="302"/>
      <c r="AF223" s="305"/>
      <c r="AG223" s="328"/>
      <c r="AH223" s="455"/>
      <c r="AI223" s="108"/>
      <c r="AJ223" s="108"/>
      <c r="AK223" s="108"/>
      <c r="AL223" s="108"/>
      <c r="AM223" s="108"/>
      <c r="AN223" s="108"/>
      <c r="AO223" s="108"/>
      <c r="AP223" s="108"/>
      <c r="AQ223" s="108"/>
    </row>
    <row r="224" ht="22.5" customHeight="1">
      <c r="B224" s="331"/>
      <c r="D224" s="332"/>
      <c r="E224" s="331"/>
      <c r="H224" s="327"/>
      <c r="I224" s="331"/>
      <c r="L224" s="327"/>
      <c r="M224" s="331"/>
      <c r="N224" s="333"/>
      <c r="O224" s="334"/>
      <c r="P224" s="334"/>
      <c r="Q224" s="335"/>
      <c r="R224" s="336"/>
      <c r="S224" s="334"/>
      <c r="T224" s="334"/>
      <c r="U224" s="335"/>
      <c r="V224" s="336"/>
      <c r="W224" s="334"/>
      <c r="X224" s="334"/>
      <c r="Y224" s="337"/>
      <c r="Z224" s="338"/>
      <c r="AA224" s="327"/>
      <c r="AB224" s="326"/>
      <c r="AF224" s="327"/>
      <c r="AG224" s="339"/>
      <c r="AH224" s="456"/>
      <c r="AI224" s="108"/>
      <c r="AJ224" s="108"/>
      <c r="AK224" s="108"/>
      <c r="AL224" s="108"/>
      <c r="AM224" s="108"/>
      <c r="AN224" s="108"/>
      <c r="AO224" s="108"/>
      <c r="AP224" s="108"/>
      <c r="AQ224" s="108"/>
    </row>
    <row r="225" ht="22.5" customHeight="1">
      <c r="B225" s="181"/>
      <c r="C225" s="309"/>
      <c r="D225" s="341"/>
      <c r="E225" s="181"/>
      <c r="F225" s="309"/>
      <c r="G225" s="309"/>
      <c r="H225" s="310"/>
      <c r="I225" s="181"/>
      <c r="J225" s="309"/>
      <c r="K225" s="309"/>
      <c r="L225" s="310"/>
      <c r="M225" s="181"/>
      <c r="N225" s="342"/>
      <c r="O225" s="343"/>
      <c r="P225" s="343"/>
      <c r="Q225" s="344"/>
      <c r="R225" s="345"/>
      <c r="S225" s="343"/>
      <c r="T225" s="343"/>
      <c r="U225" s="344"/>
      <c r="V225" s="345"/>
      <c r="W225" s="343"/>
      <c r="X225" s="343"/>
      <c r="Y225" s="346"/>
      <c r="Z225" s="347"/>
      <c r="AA225" s="310"/>
      <c r="AB225" s="348"/>
      <c r="AC225" s="309"/>
      <c r="AD225" s="309"/>
      <c r="AE225" s="309"/>
      <c r="AF225" s="310"/>
      <c r="AG225" s="349"/>
      <c r="AH225" s="457"/>
      <c r="AI225" s="108"/>
      <c r="AJ225" s="108"/>
      <c r="AK225" s="108"/>
      <c r="AL225" s="108"/>
      <c r="AM225" s="108"/>
      <c r="AN225" s="108"/>
      <c r="AO225" s="108"/>
      <c r="AP225" s="108"/>
      <c r="AQ225" s="108"/>
    </row>
    <row r="226" ht="22.5" customHeight="1">
      <c r="B226" s="315" t="str">
        <f>IF(ISBLANK(D226), "Missing ID",
IF(CONCATENATE(E226:AG228)="", "Unused",
IF(AND(ISBLANK(E226), ISBLANK(I226)), "Missing Headline and Content",
IF(ISBLANK(M226), "Missing Is True",
IF(AND(M226&lt;&gt;"Yes", M226&lt;&gt;"No"), "Is True must be Yes or No",
IF(AND($AJ$3, NOT(ISBLANK(N226)), NOT(ISNUMBER(N226))), "Changes to Followers for Likes must be a Number",
IF(AND($AK$3, NOT(ISBLANK(O226)), NOT(ISNUMBER(O226))), "Changes to Followers for Disikes must be a Number",
IF(AND($AL$3, NOT(ISBLANK(P226)), NOT(ISNUMBER(P226))), "Changes to Followers for Shares must be a Number",
IF(AND($AM$3, NOT(ISBLANK(Q226)), NOT(ISNUMBER(Q226))), "Changes to Followers for Flags must be a Number",
IF(AND($AJ$3, NOT(ISBLANK(R226)), NOT(ISNUMBER(R226))), "Changes to Credibility for Likes must be a Number",
IF(AND($AK$3, NOT(ISBLANK(S226)), NOT(ISNUMBER(S226))), "Changes to Credibility for Disikes must be a Number",
IF(AND($AL$3, NOT(ISBLANK(T226)), NOT(ISNUMBER(T226))), "Changes to Credibility for Shares must be a Number",
IF(AND($AM$3, NOT(ISBLANK(U226)), NOT(ISNUMBER(U226))), "Changes to Credibility for Flags must be a Number",
IF(AND($AJ$3, $AP$3, NOT(ISBLANK(V226)), NOT(ISNUMBER(V226))), "Number of Likes must be a Number",
IF(AND($AK$3, $AP$3, NOT(ISBLANK(W226)), NOT(ISNUMBER(W226))), "Number of Disikes must be a Number",
IF(AND($AL$3, $AP$3, NOT(ISBLANK(X226)), NOT(ISNUMBER(X226))), "Number of Shares must be a Number",
IF(AND($AM$3, $AP$3, NOT(ISBLANK(Y226)), NOT(ISNUMBER(Y226))), "Number of Flags must be a Number",
IF(AND($AJ$3, $AP$3, NOT(ISBLANK(V226)), V226&lt;0), "Number of Likes cannot be Negative",
IF(AND($AK$3, $AP$3, NOT(ISBLANK(W226)), W226&lt;0), "Number of Disikes cannot be Negative",
IF(AND($AL$3, $AP$3, NOT(ISBLANK(X226)), X226&lt;0), "Number of Shares cannot be Negative",
IF(AND($AM$3, $AP$3, NOT(ISBLANK(Y226)), Y226&lt;0), "Number of Flags cannot be Negative",
IF(AND(CONCATENATE(Z226:AH226)&lt;&gt;"", Z226=""), "Missing 1st Comment Source Name",
IF(AND(CONCATENATE(Z226:AH226)&lt;&gt;"", AB226=""), "Missing 1st Comment Message",
IF(AND($AN$3, $AP$3, CONCATENATE(Z226:AH226)&lt;&gt;"", AG226=""), "Missing 1st Comment Likes",
IF(AND($AO$3, $AP$3, CONCATENATE(Z226:AH226)&lt;&gt;"", AH226=""), "Missing 1st Comment Dislikes",
IF(AND(CONCATENATE(Z227:AH227)&lt;&gt;"", Z227=""), "Missing 2nd Comment Source Name",
IF(AND(CONCATENATE(Z227:AH227)&lt;&gt;"", AB227=""), "Missing 2nd Comment Message",
IF(AND($AN$3, $AP$3, CONCATENATE(Z227:AH227)&lt;&gt;"", AG227=""), "Missing 2nd Comment Likes",
IF(AND($AO$3, $AP$3, CONCATENATE(Z227:AH227)&lt;&gt;"", AH227=""), "Missing 2nd Comment Dislikes",
IF(AND(CONCATENATE(Z228:AH228)&lt;&gt;"", Z228=""), "Missing 3rd Comment Source Name",
IF(AND(CONCATENATE(Z228:AH228)&lt;&gt;"", AB228=""), "Missing 3rd Comment Message",
IF(AND($AN$3, $AP$3, CONCATENATE(Z228:AH228)&lt;&gt;"", AG228=""), "Missing 3rd Comment Likes",
IF(AND($AO$3, $AP$3, CONCATENATE(Z228:AH228)&lt;&gt;"", AH228=""), "Missing 3rd Comment Dislikes", "Valid"
)))))))))))))))))))))))))))))))))</f>
        <v>Unused</v>
      </c>
      <c r="C226" s="302"/>
      <c r="D226" s="351" t="s">
        <v>1361</v>
      </c>
      <c r="E226" s="352"/>
      <c r="F226" s="302"/>
      <c r="G226" s="302"/>
      <c r="H226" s="305"/>
      <c r="I226" s="352"/>
      <c r="J226" s="302"/>
      <c r="K226" s="302"/>
      <c r="L226" s="305"/>
      <c r="M226" s="354"/>
      <c r="N226" s="355"/>
      <c r="O226" s="356"/>
      <c r="P226" s="356"/>
      <c r="Q226" s="357"/>
      <c r="R226" s="358"/>
      <c r="S226" s="356"/>
      <c r="T226" s="356"/>
      <c r="U226" s="357"/>
      <c r="V226" s="358"/>
      <c r="W226" s="356"/>
      <c r="X226" s="356"/>
      <c r="Y226" s="359"/>
      <c r="Z226" s="360"/>
      <c r="AA226" s="305"/>
      <c r="AB226" s="354"/>
      <c r="AC226" s="302"/>
      <c r="AD226" s="302"/>
      <c r="AE226" s="302"/>
      <c r="AF226" s="305"/>
      <c r="AG226" s="361"/>
      <c r="AH226" s="458"/>
      <c r="AI226" s="108"/>
      <c r="AJ226" s="108"/>
      <c r="AK226" s="108"/>
      <c r="AL226" s="108"/>
      <c r="AM226" s="108"/>
      <c r="AN226" s="108"/>
      <c r="AO226" s="108"/>
      <c r="AP226" s="108"/>
      <c r="AQ226" s="108"/>
    </row>
    <row r="227" ht="22.5" customHeight="1">
      <c r="B227" s="331"/>
      <c r="D227" s="363"/>
      <c r="E227" s="331"/>
      <c r="H227" s="327"/>
      <c r="I227" s="331"/>
      <c r="L227" s="327"/>
      <c r="M227" s="331"/>
      <c r="N227" s="333"/>
      <c r="O227" s="334"/>
      <c r="P227" s="334"/>
      <c r="Q227" s="335"/>
      <c r="R227" s="336"/>
      <c r="S227" s="334"/>
      <c r="T227" s="334"/>
      <c r="U227" s="335"/>
      <c r="V227" s="336"/>
      <c r="W227" s="334"/>
      <c r="X227" s="334"/>
      <c r="Y227" s="337"/>
      <c r="Z227" s="364"/>
      <c r="AA227" s="327"/>
      <c r="AB227" s="365"/>
      <c r="AF227" s="327"/>
      <c r="AG227" s="366"/>
      <c r="AH227" s="367"/>
      <c r="AI227" s="108"/>
      <c r="AJ227" s="108"/>
      <c r="AK227" s="108"/>
      <c r="AL227" s="108"/>
      <c r="AM227" s="108"/>
      <c r="AN227" s="108"/>
      <c r="AO227" s="108"/>
      <c r="AP227" s="108"/>
      <c r="AQ227" s="108"/>
    </row>
    <row r="228" ht="22.5" customHeight="1">
      <c r="B228" s="181"/>
      <c r="C228" s="309"/>
      <c r="D228" s="368"/>
      <c r="E228" s="181"/>
      <c r="F228" s="309"/>
      <c r="G228" s="309"/>
      <c r="H228" s="310"/>
      <c r="I228" s="181"/>
      <c r="J228" s="309"/>
      <c r="K228" s="309"/>
      <c r="L228" s="310"/>
      <c r="M228" s="181"/>
      <c r="N228" s="342"/>
      <c r="O228" s="343"/>
      <c r="P228" s="343"/>
      <c r="Q228" s="344"/>
      <c r="R228" s="345"/>
      <c r="S228" s="343"/>
      <c r="T228" s="343"/>
      <c r="U228" s="344"/>
      <c r="V228" s="345"/>
      <c r="W228" s="343"/>
      <c r="X228" s="343"/>
      <c r="Y228" s="346"/>
      <c r="Z228" s="369"/>
      <c r="AA228" s="310"/>
      <c r="AB228" s="370"/>
      <c r="AC228" s="309"/>
      <c r="AD228" s="309"/>
      <c r="AE228" s="309"/>
      <c r="AF228" s="310"/>
      <c r="AG228" s="371"/>
      <c r="AH228" s="372"/>
      <c r="AI228" s="108"/>
      <c r="AJ228" s="108"/>
      <c r="AK228" s="108"/>
      <c r="AL228" s="108"/>
      <c r="AM228" s="108"/>
      <c r="AN228" s="108"/>
      <c r="AO228" s="108"/>
      <c r="AP228" s="108"/>
      <c r="AQ228" s="108"/>
    </row>
    <row r="229" ht="22.5" customHeight="1">
      <c r="B229" s="315" t="str">
        <f>IF(ISBLANK(D229), "Missing ID",
IF(CONCATENATE(E229:AG231)="", "Unused",
IF(AND(ISBLANK(E229), ISBLANK(I229)), "Missing Headline and Content",
IF(ISBLANK(M229), "Missing Is True",
IF(AND(M229&lt;&gt;"Yes", M229&lt;&gt;"No"), "Is True must be Yes or No",
IF(AND($AJ$3, NOT(ISBLANK(N229)), NOT(ISNUMBER(N229))), "Changes to Followers for Likes must be a Number",
IF(AND($AK$3, NOT(ISBLANK(O229)), NOT(ISNUMBER(O229))), "Changes to Followers for Disikes must be a Number",
IF(AND($AL$3, NOT(ISBLANK(P229)), NOT(ISNUMBER(P229))), "Changes to Followers for Shares must be a Number",
IF(AND($AM$3, NOT(ISBLANK(Q229)), NOT(ISNUMBER(Q229))), "Changes to Followers for Flags must be a Number",
IF(AND($AJ$3, NOT(ISBLANK(R229)), NOT(ISNUMBER(R229))), "Changes to Credibility for Likes must be a Number",
IF(AND($AK$3, NOT(ISBLANK(S229)), NOT(ISNUMBER(S229))), "Changes to Credibility for Disikes must be a Number",
IF(AND($AL$3, NOT(ISBLANK(T229)), NOT(ISNUMBER(T229))), "Changes to Credibility for Shares must be a Number",
IF(AND($AM$3, NOT(ISBLANK(U229)), NOT(ISNUMBER(U229))), "Changes to Credibility for Flags must be a Number",
IF(AND($AJ$3, $AP$3, NOT(ISBLANK(V229)), NOT(ISNUMBER(V229))), "Number of Likes must be a Number",
IF(AND($AK$3, $AP$3, NOT(ISBLANK(W229)), NOT(ISNUMBER(W229))), "Number of Disikes must be a Number",
IF(AND($AL$3, $AP$3, NOT(ISBLANK(X229)), NOT(ISNUMBER(X229))), "Number of Shares must be a Number",
IF(AND($AM$3, $AP$3, NOT(ISBLANK(Y229)), NOT(ISNUMBER(Y229))), "Number of Flags must be a Number",
IF(AND($AJ$3, $AP$3, NOT(ISBLANK(V229)), V229&lt;0), "Number of Likes cannot be Negative",
IF(AND($AK$3, $AP$3, NOT(ISBLANK(W229)), W229&lt;0), "Number of Disikes cannot be Negative",
IF(AND($AL$3, $AP$3, NOT(ISBLANK(X229)), X229&lt;0), "Number of Shares cannot be Negative",
IF(AND($AM$3, $AP$3, NOT(ISBLANK(Y229)), Y229&lt;0), "Number of Flags cannot be Negative",
IF(AND(CONCATENATE(Z229:AH229)&lt;&gt;"", Z229=""), "Missing 1st Comment Source Name",
IF(AND(CONCATENATE(Z229:AH229)&lt;&gt;"", AB229=""), "Missing 1st Comment Message",
IF(AND($AN$3, $AP$3, CONCATENATE(Z229:AH229)&lt;&gt;"", AG229=""), "Missing 1st Comment Likes",
IF(AND($AO$3, $AP$3, CONCATENATE(Z229:AH229)&lt;&gt;"", AH229=""), "Missing 1st Comment Dislikes",
IF(AND(CONCATENATE(Z230:AH230)&lt;&gt;"", Z230=""), "Missing 2nd Comment Source Name",
IF(AND(CONCATENATE(Z230:AH230)&lt;&gt;"", AB230=""), "Missing 2nd Comment Message",
IF(AND($AN$3, $AP$3, CONCATENATE(Z230:AH230)&lt;&gt;"", AG230=""), "Missing 2nd Comment Likes",
IF(AND($AO$3, $AP$3, CONCATENATE(Z230:AH230)&lt;&gt;"", AH230=""), "Missing 2nd Comment Dislikes",
IF(AND(CONCATENATE(Z231:AH231)&lt;&gt;"", Z231=""), "Missing 3rd Comment Source Name",
IF(AND(CONCATENATE(Z231:AH231)&lt;&gt;"", AB231=""), "Missing 3rd Comment Message",
IF(AND($AN$3, $AP$3, CONCATENATE(Z231:AH231)&lt;&gt;"", AG231=""), "Missing 3rd Comment Likes",
IF(AND($AO$3, $AP$3, CONCATENATE(Z231:AH231)&lt;&gt;"", AH231=""), "Missing 3rd Comment Dislikes", "Valid"
)))))))))))))))))))))))))))))))))</f>
        <v>Unused</v>
      </c>
      <c r="C229" s="302"/>
      <c r="D229" s="316" t="s">
        <v>1362</v>
      </c>
      <c r="E229" s="317"/>
      <c r="F229" s="302"/>
      <c r="G229" s="302"/>
      <c r="H229" s="305"/>
      <c r="I229" s="317"/>
      <c r="J229" s="302"/>
      <c r="K229" s="302"/>
      <c r="L229" s="305"/>
      <c r="M229" s="319"/>
      <c r="N229" s="450"/>
      <c r="O229" s="451"/>
      <c r="P229" s="451"/>
      <c r="Q229" s="452"/>
      <c r="R229" s="453"/>
      <c r="S229" s="451"/>
      <c r="T229" s="451"/>
      <c r="U229" s="452"/>
      <c r="V229" s="453"/>
      <c r="W229" s="451"/>
      <c r="X229" s="451"/>
      <c r="Y229" s="454"/>
      <c r="Z229" s="325"/>
      <c r="AA229" s="305"/>
      <c r="AB229" s="319"/>
      <c r="AC229" s="302"/>
      <c r="AD229" s="302"/>
      <c r="AE229" s="302"/>
      <c r="AF229" s="305"/>
      <c r="AG229" s="328"/>
      <c r="AH229" s="455"/>
      <c r="AI229" s="108"/>
      <c r="AJ229" s="108"/>
      <c r="AK229" s="108"/>
      <c r="AL229" s="108"/>
      <c r="AM229" s="108"/>
      <c r="AN229" s="108"/>
      <c r="AO229" s="108"/>
      <c r="AP229" s="108"/>
      <c r="AQ229" s="108"/>
    </row>
    <row r="230" ht="22.5" customHeight="1">
      <c r="B230" s="331"/>
      <c r="D230" s="332"/>
      <c r="E230" s="331"/>
      <c r="H230" s="327"/>
      <c r="I230" s="331"/>
      <c r="L230" s="327"/>
      <c r="M230" s="331"/>
      <c r="N230" s="333"/>
      <c r="O230" s="334"/>
      <c r="P230" s="334"/>
      <c r="Q230" s="335"/>
      <c r="R230" s="336"/>
      <c r="S230" s="334"/>
      <c r="T230" s="334"/>
      <c r="U230" s="335"/>
      <c r="V230" s="336"/>
      <c r="W230" s="334"/>
      <c r="X230" s="334"/>
      <c r="Y230" s="337"/>
      <c r="Z230" s="338"/>
      <c r="AA230" s="327"/>
      <c r="AB230" s="326"/>
      <c r="AF230" s="327"/>
      <c r="AG230" s="339"/>
      <c r="AH230" s="456"/>
      <c r="AI230" s="108"/>
      <c r="AJ230" s="108"/>
      <c r="AK230" s="108"/>
      <c r="AL230" s="108"/>
      <c r="AM230" s="108"/>
      <c r="AN230" s="108"/>
      <c r="AO230" s="108"/>
      <c r="AP230" s="108"/>
      <c r="AQ230" s="108"/>
    </row>
    <row r="231" ht="22.5" customHeight="1">
      <c r="B231" s="181"/>
      <c r="C231" s="309"/>
      <c r="D231" s="341"/>
      <c r="E231" s="181"/>
      <c r="F231" s="309"/>
      <c r="G231" s="309"/>
      <c r="H231" s="310"/>
      <c r="I231" s="181"/>
      <c r="J231" s="309"/>
      <c r="K231" s="309"/>
      <c r="L231" s="310"/>
      <c r="M231" s="181"/>
      <c r="N231" s="342"/>
      <c r="O231" s="343"/>
      <c r="P231" s="343"/>
      <c r="Q231" s="344"/>
      <c r="R231" s="345"/>
      <c r="S231" s="343"/>
      <c r="T231" s="343"/>
      <c r="U231" s="344"/>
      <c r="V231" s="345"/>
      <c r="W231" s="343"/>
      <c r="X231" s="343"/>
      <c r="Y231" s="346"/>
      <c r="Z231" s="347"/>
      <c r="AA231" s="310"/>
      <c r="AB231" s="348"/>
      <c r="AC231" s="309"/>
      <c r="AD231" s="309"/>
      <c r="AE231" s="309"/>
      <c r="AF231" s="310"/>
      <c r="AG231" s="349"/>
      <c r="AH231" s="457"/>
      <c r="AI231" s="108"/>
      <c r="AJ231" s="108"/>
      <c r="AK231" s="108"/>
      <c r="AL231" s="108"/>
      <c r="AM231" s="108"/>
      <c r="AN231" s="108"/>
      <c r="AO231" s="108"/>
      <c r="AP231" s="108"/>
      <c r="AQ231" s="108"/>
    </row>
    <row r="232" ht="22.5" customHeight="1">
      <c r="B232" s="315" t="str">
        <f>IF(ISBLANK(D232), "Missing ID",
IF(CONCATENATE(E232:AG234)="", "Unused",
IF(AND(ISBLANK(E232), ISBLANK(I232)), "Missing Headline and Content",
IF(ISBLANK(M232), "Missing Is True",
IF(AND(M232&lt;&gt;"Yes", M232&lt;&gt;"No"), "Is True must be Yes or No",
IF(AND($AJ$3, NOT(ISBLANK(N232)), NOT(ISNUMBER(N232))), "Changes to Followers for Likes must be a Number",
IF(AND($AK$3, NOT(ISBLANK(O232)), NOT(ISNUMBER(O232))), "Changes to Followers for Disikes must be a Number",
IF(AND($AL$3, NOT(ISBLANK(P232)), NOT(ISNUMBER(P232))), "Changes to Followers for Shares must be a Number",
IF(AND($AM$3, NOT(ISBLANK(Q232)), NOT(ISNUMBER(Q232))), "Changes to Followers for Flags must be a Number",
IF(AND($AJ$3, NOT(ISBLANK(R232)), NOT(ISNUMBER(R232))), "Changes to Credibility for Likes must be a Number",
IF(AND($AK$3, NOT(ISBLANK(S232)), NOT(ISNUMBER(S232))), "Changes to Credibility for Disikes must be a Number",
IF(AND($AL$3, NOT(ISBLANK(T232)), NOT(ISNUMBER(T232))), "Changes to Credibility for Shares must be a Number",
IF(AND($AM$3, NOT(ISBLANK(U232)), NOT(ISNUMBER(U232))), "Changes to Credibility for Flags must be a Number",
IF(AND($AJ$3, $AP$3, NOT(ISBLANK(V232)), NOT(ISNUMBER(V232))), "Number of Likes must be a Number",
IF(AND($AK$3, $AP$3, NOT(ISBLANK(W232)), NOT(ISNUMBER(W232))), "Number of Disikes must be a Number",
IF(AND($AL$3, $AP$3, NOT(ISBLANK(X232)), NOT(ISNUMBER(X232))), "Number of Shares must be a Number",
IF(AND($AM$3, $AP$3, NOT(ISBLANK(Y232)), NOT(ISNUMBER(Y232))), "Number of Flags must be a Number",
IF(AND($AJ$3, $AP$3, NOT(ISBLANK(V232)), V232&lt;0), "Number of Likes cannot be Negative",
IF(AND($AK$3, $AP$3, NOT(ISBLANK(W232)), W232&lt;0), "Number of Disikes cannot be Negative",
IF(AND($AL$3, $AP$3, NOT(ISBLANK(X232)), X232&lt;0), "Number of Shares cannot be Negative",
IF(AND($AM$3, $AP$3, NOT(ISBLANK(Y232)), Y232&lt;0), "Number of Flags cannot be Negative",
IF(AND(CONCATENATE(Z232:AH232)&lt;&gt;"", Z232=""), "Missing 1st Comment Source Name",
IF(AND(CONCATENATE(Z232:AH232)&lt;&gt;"", AB232=""), "Missing 1st Comment Message",
IF(AND($AN$3, $AP$3, CONCATENATE(Z232:AH232)&lt;&gt;"", AG232=""), "Missing 1st Comment Likes",
IF(AND($AO$3, $AP$3, CONCATENATE(Z232:AH232)&lt;&gt;"", AH232=""), "Missing 1st Comment Dislikes",
IF(AND(CONCATENATE(Z233:AH233)&lt;&gt;"", Z233=""), "Missing 2nd Comment Source Name",
IF(AND(CONCATENATE(Z233:AH233)&lt;&gt;"", AB233=""), "Missing 2nd Comment Message",
IF(AND($AN$3, $AP$3, CONCATENATE(Z233:AH233)&lt;&gt;"", AG233=""), "Missing 2nd Comment Likes",
IF(AND($AO$3, $AP$3, CONCATENATE(Z233:AH233)&lt;&gt;"", AH233=""), "Missing 2nd Comment Dislikes",
IF(AND(CONCATENATE(Z234:AH234)&lt;&gt;"", Z234=""), "Missing 3rd Comment Source Name",
IF(AND(CONCATENATE(Z234:AH234)&lt;&gt;"", AB234=""), "Missing 3rd Comment Message",
IF(AND($AN$3, $AP$3, CONCATENATE(Z234:AH234)&lt;&gt;"", AG234=""), "Missing 3rd Comment Likes",
IF(AND($AO$3, $AP$3, CONCATENATE(Z234:AH234)&lt;&gt;"", AH234=""), "Missing 3rd Comment Dislikes", "Valid"
)))))))))))))))))))))))))))))))))</f>
        <v>Unused</v>
      </c>
      <c r="C232" s="302"/>
      <c r="D232" s="351" t="s">
        <v>1363</v>
      </c>
      <c r="E232" s="352"/>
      <c r="F232" s="302"/>
      <c r="G232" s="302"/>
      <c r="H232" s="305"/>
      <c r="I232" s="352"/>
      <c r="J232" s="302"/>
      <c r="K232" s="302"/>
      <c r="L232" s="305"/>
      <c r="M232" s="354"/>
      <c r="N232" s="355"/>
      <c r="O232" s="356"/>
      <c r="P232" s="356"/>
      <c r="Q232" s="357"/>
      <c r="R232" s="358"/>
      <c r="S232" s="356"/>
      <c r="T232" s="356"/>
      <c r="U232" s="357"/>
      <c r="V232" s="358"/>
      <c r="W232" s="356"/>
      <c r="X232" s="356"/>
      <c r="Y232" s="359"/>
      <c r="Z232" s="360"/>
      <c r="AA232" s="305"/>
      <c r="AB232" s="354"/>
      <c r="AC232" s="302"/>
      <c r="AD232" s="302"/>
      <c r="AE232" s="302"/>
      <c r="AF232" s="305"/>
      <c r="AG232" s="361"/>
      <c r="AH232" s="458"/>
      <c r="AI232" s="108"/>
      <c r="AJ232" s="108"/>
      <c r="AK232" s="108"/>
      <c r="AL232" s="108"/>
      <c r="AM232" s="108"/>
      <c r="AN232" s="108"/>
      <c r="AO232" s="108"/>
      <c r="AP232" s="108"/>
      <c r="AQ232" s="108"/>
    </row>
    <row r="233" ht="22.5" customHeight="1">
      <c r="B233" s="331"/>
      <c r="D233" s="363"/>
      <c r="E233" s="331"/>
      <c r="H233" s="327"/>
      <c r="I233" s="331"/>
      <c r="L233" s="327"/>
      <c r="M233" s="331"/>
      <c r="N233" s="333"/>
      <c r="O233" s="334"/>
      <c r="P233" s="334"/>
      <c r="Q233" s="335"/>
      <c r="R233" s="336"/>
      <c r="S233" s="334"/>
      <c r="T233" s="334"/>
      <c r="U233" s="335"/>
      <c r="V233" s="336"/>
      <c r="W233" s="334"/>
      <c r="X233" s="334"/>
      <c r="Y233" s="337"/>
      <c r="Z233" s="364"/>
      <c r="AA233" s="327"/>
      <c r="AB233" s="365"/>
      <c r="AF233" s="327"/>
      <c r="AG233" s="366"/>
      <c r="AH233" s="367"/>
      <c r="AI233" s="108"/>
      <c r="AJ233" s="108"/>
      <c r="AK233" s="108"/>
      <c r="AL233" s="108"/>
      <c r="AM233" s="108"/>
      <c r="AN233" s="108"/>
      <c r="AO233" s="108"/>
      <c r="AP233" s="108"/>
      <c r="AQ233" s="108"/>
    </row>
    <row r="234" ht="22.5" customHeight="1">
      <c r="B234" s="181"/>
      <c r="C234" s="309"/>
      <c r="D234" s="368"/>
      <c r="E234" s="181"/>
      <c r="F234" s="309"/>
      <c r="G234" s="309"/>
      <c r="H234" s="310"/>
      <c r="I234" s="181"/>
      <c r="J234" s="309"/>
      <c r="K234" s="309"/>
      <c r="L234" s="310"/>
      <c r="M234" s="181"/>
      <c r="N234" s="342"/>
      <c r="O234" s="343"/>
      <c r="P234" s="343"/>
      <c r="Q234" s="344"/>
      <c r="R234" s="345"/>
      <c r="S234" s="343"/>
      <c r="T234" s="343"/>
      <c r="U234" s="344"/>
      <c r="V234" s="345"/>
      <c r="W234" s="343"/>
      <c r="X234" s="343"/>
      <c r="Y234" s="346"/>
      <c r="Z234" s="369"/>
      <c r="AA234" s="310"/>
      <c r="AB234" s="370"/>
      <c r="AC234" s="309"/>
      <c r="AD234" s="309"/>
      <c r="AE234" s="309"/>
      <c r="AF234" s="310"/>
      <c r="AG234" s="371"/>
      <c r="AH234" s="372"/>
      <c r="AI234" s="108"/>
      <c r="AJ234" s="108"/>
      <c r="AK234" s="108"/>
      <c r="AL234" s="108"/>
      <c r="AM234" s="108"/>
      <c r="AN234" s="108"/>
      <c r="AO234" s="108"/>
      <c r="AP234" s="108"/>
      <c r="AQ234" s="108"/>
    </row>
    <row r="235" ht="22.5" customHeight="1">
      <c r="B235" s="315" t="str">
        <f>IF(ISBLANK(D235), "Missing ID",
IF(CONCATENATE(E235:AG237)="", "Unused",
IF(AND(ISBLANK(E235), ISBLANK(I235)), "Missing Headline and Content",
IF(ISBLANK(M235), "Missing Is True",
IF(AND(M235&lt;&gt;"Yes", M235&lt;&gt;"No"), "Is True must be Yes or No",
IF(AND($AJ$3, NOT(ISBLANK(N235)), NOT(ISNUMBER(N235))), "Changes to Followers for Likes must be a Number",
IF(AND($AK$3, NOT(ISBLANK(O235)), NOT(ISNUMBER(O235))), "Changes to Followers for Disikes must be a Number",
IF(AND($AL$3, NOT(ISBLANK(P235)), NOT(ISNUMBER(P235))), "Changes to Followers for Shares must be a Number",
IF(AND($AM$3, NOT(ISBLANK(Q235)), NOT(ISNUMBER(Q235))), "Changes to Followers for Flags must be a Number",
IF(AND($AJ$3, NOT(ISBLANK(R235)), NOT(ISNUMBER(R235))), "Changes to Credibility for Likes must be a Number",
IF(AND($AK$3, NOT(ISBLANK(S235)), NOT(ISNUMBER(S235))), "Changes to Credibility for Disikes must be a Number",
IF(AND($AL$3, NOT(ISBLANK(T235)), NOT(ISNUMBER(T235))), "Changes to Credibility for Shares must be a Number",
IF(AND($AM$3, NOT(ISBLANK(U235)), NOT(ISNUMBER(U235))), "Changes to Credibility for Flags must be a Number",
IF(AND($AJ$3, $AP$3, NOT(ISBLANK(V235)), NOT(ISNUMBER(V235))), "Number of Likes must be a Number",
IF(AND($AK$3, $AP$3, NOT(ISBLANK(W235)), NOT(ISNUMBER(W235))), "Number of Disikes must be a Number",
IF(AND($AL$3, $AP$3, NOT(ISBLANK(X235)), NOT(ISNUMBER(X235))), "Number of Shares must be a Number",
IF(AND($AM$3, $AP$3, NOT(ISBLANK(Y235)), NOT(ISNUMBER(Y235))), "Number of Flags must be a Number",
IF(AND($AJ$3, $AP$3, NOT(ISBLANK(V235)), V235&lt;0), "Number of Likes cannot be Negative",
IF(AND($AK$3, $AP$3, NOT(ISBLANK(W235)), W235&lt;0), "Number of Disikes cannot be Negative",
IF(AND($AL$3, $AP$3, NOT(ISBLANK(X235)), X235&lt;0), "Number of Shares cannot be Negative",
IF(AND($AM$3, $AP$3, NOT(ISBLANK(Y235)), Y235&lt;0), "Number of Flags cannot be Negative",
IF(AND(CONCATENATE(Z235:AH235)&lt;&gt;"", Z235=""), "Missing 1st Comment Source Name",
IF(AND(CONCATENATE(Z235:AH235)&lt;&gt;"", AB235=""), "Missing 1st Comment Message",
IF(AND($AN$3, $AP$3, CONCATENATE(Z235:AH235)&lt;&gt;"", AG235=""), "Missing 1st Comment Likes",
IF(AND($AO$3, $AP$3, CONCATENATE(Z235:AH235)&lt;&gt;"", AH235=""), "Missing 1st Comment Dislikes",
IF(AND(CONCATENATE(Z236:AH236)&lt;&gt;"", Z236=""), "Missing 2nd Comment Source Name",
IF(AND(CONCATENATE(Z236:AH236)&lt;&gt;"", AB236=""), "Missing 2nd Comment Message",
IF(AND($AN$3, $AP$3, CONCATENATE(Z236:AH236)&lt;&gt;"", AG236=""), "Missing 2nd Comment Likes",
IF(AND($AO$3, $AP$3, CONCATENATE(Z236:AH236)&lt;&gt;"", AH236=""), "Missing 2nd Comment Dislikes",
IF(AND(CONCATENATE(Z237:AH237)&lt;&gt;"", Z237=""), "Missing 3rd Comment Source Name",
IF(AND(CONCATENATE(Z237:AH237)&lt;&gt;"", AB237=""), "Missing 3rd Comment Message",
IF(AND($AN$3, $AP$3, CONCATENATE(Z237:AH237)&lt;&gt;"", AG237=""), "Missing 3rd Comment Likes",
IF(AND($AO$3, $AP$3, CONCATENATE(Z237:AH237)&lt;&gt;"", AH237=""), "Missing 3rd Comment Dislikes", "Valid"
)))))))))))))))))))))))))))))))))</f>
        <v>Unused</v>
      </c>
      <c r="C235" s="302"/>
      <c r="D235" s="316" t="s">
        <v>1364</v>
      </c>
      <c r="E235" s="317"/>
      <c r="F235" s="302"/>
      <c r="G235" s="302"/>
      <c r="H235" s="305"/>
      <c r="I235" s="317"/>
      <c r="J235" s="302"/>
      <c r="K235" s="302"/>
      <c r="L235" s="305"/>
      <c r="M235" s="319"/>
      <c r="N235" s="450"/>
      <c r="O235" s="451"/>
      <c r="P235" s="451"/>
      <c r="Q235" s="452"/>
      <c r="R235" s="453"/>
      <c r="S235" s="451"/>
      <c r="T235" s="451"/>
      <c r="U235" s="452"/>
      <c r="V235" s="453"/>
      <c r="W235" s="451"/>
      <c r="X235" s="451"/>
      <c r="Y235" s="454"/>
      <c r="Z235" s="325"/>
      <c r="AA235" s="305"/>
      <c r="AB235" s="319"/>
      <c r="AC235" s="302"/>
      <c r="AD235" s="302"/>
      <c r="AE235" s="302"/>
      <c r="AF235" s="305"/>
      <c r="AG235" s="328"/>
      <c r="AH235" s="455"/>
      <c r="AI235" s="108"/>
      <c r="AJ235" s="108"/>
      <c r="AK235" s="108"/>
      <c r="AL235" s="108"/>
      <c r="AM235" s="108"/>
      <c r="AN235" s="108"/>
      <c r="AO235" s="108"/>
      <c r="AP235" s="108"/>
      <c r="AQ235" s="108"/>
    </row>
    <row r="236" ht="22.5" customHeight="1">
      <c r="B236" s="331"/>
      <c r="D236" s="332"/>
      <c r="E236" s="331"/>
      <c r="H236" s="327"/>
      <c r="I236" s="331"/>
      <c r="L236" s="327"/>
      <c r="M236" s="331"/>
      <c r="N236" s="333"/>
      <c r="O236" s="334"/>
      <c r="P236" s="334"/>
      <c r="Q236" s="335"/>
      <c r="R236" s="336"/>
      <c r="S236" s="334"/>
      <c r="T236" s="334"/>
      <c r="U236" s="335"/>
      <c r="V236" s="336"/>
      <c r="W236" s="334"/>
      <c r="X236" s="334"/>
      <c r="Y236" s="337"/>
      <c r="Z236" s="338"/>
      <c r="AA236" s="327"/>
      <c r="AB236" s="326"/>
      <c r="AF236" s="327"/>
      <c r="AG236" s="339"/>
      <c r="AH236" s="456"/>
      <c r="AI236" s="108"/>
      <c r="AJ236" s="108"/>
      <c r="AK236" s="108"/>
      <c r="AL236" s="108"/>
      <c r="AM236" s="108"/>
      <c r="AN236" s="108"/>
      <c r="AO236" s="108"/>
      <c r="AP236" s="108"/>
      <c r="AQ236" s="108"/>
    </row>
    <row r="237" ht="22.5" customHeight="1">
      <c r="B237" s="181"/>
      <c r="C237" s="309"/>
      <c r="D237" s="341"/>
      <c r="E237" s="181"/>
      <c r="F237" s="309"/>
      <c r="G237" s="309"/>
      <c r="H237" s="310"/>
      <c r="I237" s="181"/>
      <c r="J237" s="309"/>
      <c r="K237" s="309"/>
      <c r="L237" s="310"/>
      <c r="M237" s="181"/>
      <c r="N237" s="342"/>
      <c r="O237" s="343"/>
      <c r="P237" s="343"/>
      <c r="Q237" s="344"/>
      <c r="R237" s="345"/>
      <c r="S237" s="343"/>
      <c r="T237" s="343"/>
      <c r="U237" s="344"/>
      <c r="V237" s="345"/>
      <c r="W237" s="343"/>
      <c r="X237" s="343"/>
      <c r="Y237" s="346"/>
      <c r="Z237" s="347"/>
      <c r="AA237" s="310"/>
      <c r="AB237" s="348"/>
      <c r="AC237" s="309"/>
      <c r="AD237" s="309"/>
      <c r="AE237" s="309"/>
      <c r="AF237" s="310"/>
      <c r="AG237" s="349"/>
      <c r="AH237" s="457"/>
      <c r="AI237" s="108"/>
      <c r="AJ237" s="108"/>
      <c r="AK237" s="108"/>
      <c r="AL237" s="108"/>
      <c r="AM237" s="108"/>
      <c r="AN237" s="108"/>
      <c r="AO237" s="108"/>
      <c r="AP237" s="108"/>
      <c r="AQ237" s="108"/>
    </row>
    <row r="238" ht="22.5" customHeight="1">
      <c r="B238" s="315" t="str">
        <f>IF(ISBLANK(D238), "Missing ID",
IF(CONCATENATE(E238:AG240)="", "Unused",
IF(AND(ISBLANK(E238), ISBLANK(I238)), "Missing Headline and Content",
IF(ISBLANK(M238), "Missing Is True",
IF(AND(M238&lt;&gt;"Yes", M238&lt;&gt;"No"), "Is True must be Yes or No",
IF(AND($AJ$3, NOT(ISBLANK(N238)), NOT(ISNUMBER(N238))), "Changes to Followers for Likes must be a Number",
IF(AND($AK$3, NOT(ISBLANK(O238)), NOT(ISNUMBER(O238))), "Changes to Followers for Disikes must be a Number",
IF(AND($AL$3, NOT(ISBLANK(P238)), NOT(ISNUMBER(P238))), "Changes to Followers for Shares must be a Number",
IF(AND($AM$3, NOT(ISBLANK(Q238)), NOT(ISNUMBER(Q238))), "Changes to Followers for Flags must be a Number",
IF(AND($AJ$3, NOT(ISBLANK(R238)), NOT(ISNUMBER(R238))), "Changes to Credibility for Likes must be a Number",
IF(AND($AK$3, NOT(ISBLANK(S238)), NOT(ISNUMBER(S238))), "Changes to Credibility for Disikes must be a Number",
IF(AND($AL$3, NOT(ISBLANK(T238)), NOT(ISNUMBER(T238))), "Changes to Credibility for Shares must be a Number",
IF(AND($AM$3, NOT(ISBLANK(U238)), NOT(ISNUMBER(U238))), "Changes to Credibility for Flags must be a Number",
IF(AND($AJ$3, $AP$3, NOT(ISBLANK(V238)), NOT(ISNUMBER(V238))), "Number of Likes must be a Number",
IF(AND($AK$3, $AP$3, NOT(ISBLANK(W238)), NOT(ISNUMBER(W238))), "Number of Disikes must be a Number",
IF(AND($AL$3, $AP$3, NOT(ISBLANK(X238)), NOT(ISNUMBER(X238))), "Number of Shares must be a Number",
IF(AND($AM$3, $AP$3, NOT(ISBLANK(Y238)), NOT(ISNUMBER(Y238))), "Number of Flags must be a Number",
IF(AND($AJ$3, $AP$3, NOT(ISBLANK(V238)), V238&lt;0), "Number of Likes cannot be Negative",
IF(AND($AK$3, $AP$3, NOT(ISBLANK(W238)), W238&lt;0), "Number of Disikes cannot be Negative",
IF(AND($AL$3, $AP$3, NOT(ISBLANK(X238)), X238&lt;0), "Number of Shares cannot be Negative",
IF(AND($AM$3, $AP$3, NOT(ISBLANK(Y238)), Y238&lt;0), "Number of Flags cannot be Negative",
IF(AND(CONCATENATE(Z238:AH238)&lt;&gt;"", Z238=""), "Missing 1st Comment Source Name",
IF(AND(CONCATENATE(Z238:AH238)&lt;&gt;"", AB238=""), "Missing 1st Comment Message",
IF(AND($AN$3, $AP$3, CONCATENATE(Z238:AH238)&lt;&gt;"", AG238=""), "Missing 1st Comment Likes",
IF(AND($AO$3, $AP$3, CONCATENATE(Z238:AH238)&lt;&gt;"", AH238=""), "Missing 1st Comment Dislikes",
IF(AND(CONCATENATE(Z239:AH239)&lt;&gt;"", Z239=""), "Missing 2nd Comment Source Name",
IF(AND(CONCATENATE(Z239:AH239)&lt;&gt;"", AB239=""), "Missing 2nd Comment Message",
IF(AND($AN$3, $AP$3, CONCATENATE(Z239:AH239)&lt;&gt;"", AG239=""), "Missing 2nd Comment Likes",
IF(AND($AO$3, $AP$3, CONCATENATE(Z239:AH239)&lt;&gt;"", AH239=""), "Missing 2nd Comment Dislikes",
IF(AND(CONCATENATE(Z240:AH240)&lt;&gt;"", Z240=""), "Missing 3rd Comment Source Name",
IF(AND(CONCATENATE(Z240:AH240)&lt;&gt;"", AB240=""), "Missing 3rd Comment Message",
IF(AND($AN$3, $AP$3, CONCATENATE(Z240:AH240)&lt;&gt;"", AG240=""), "Missing 3rd Comment Likes",
IF(AND($AO$3, $AP$3, CONCATENATE(Z240:AH240)&lt;&gt;"", AH240=""), "Missing 3rd Comment Dislikes", "Valid"
)))))))))))))))))))))))))))))))))</f>
        <v>Unused</v>
      </c>
      <c r="C238" s="302"/>
      <c r="D238" s="351" t="s">
        <v>1365</v>
      </c>
      <c r="E238" s="352"/>
      <c r="F238" s="302"/>
      <c r="G238" s="302"/>
      <c r="H238" s="305"/>
      <c r="I238" s="352"/>
      <c r="J238" s="302"/>
      <c r="K238" s="302"/>
      <c r="L238" s="305"/>
      <c r="M238" s="354"/>
      <c r="N238" s="355"/>
      <c r="O238" s="356"/>
      <c r="P238" s="356"/>
      <c r="Q238" s="357"/>
      <c r="R238" s="358"/>
      <c r="S238" s="356"/>
      <c r="T238" s="356"/>
      <c r="U238" s="357"/>
      <c r="V238" s="358"/>
      <c r="W238" s="356"/>
      <c r="X238" s="356"/>
      <c r="Y238" s="359"/>
      <c r="Z238" s="360"/>
      <c r="AA238" s="305"/>
      <c r="AB238" s="354"/>
      <c r="AC238" s="302"/>
      <c r="AD238" s="302"/>
      <c r="AE238" s="302"/>
      <c r="AF238" s="305"/>
      <c r="AG238" s="361"/>
      <c r="AH238" s="458"/>
      <c r="AI238" s="108"/>
      <c r="AJ238" s="108"/>
      <c r="AK238" s="108"/>
      <c r="AL238" s="108"/>
      <c r="AM238" s="108"/>
      <c r="AN238" s="108"/>
      <c r="AO238" s="108"/>
      <c r="AP238" s="108"/>
      <c r="AQ238" s="108"/>
    </row>
    <row r="239" ht="22.5" customHeight="1">
      <c r="B239" s="331"/>
      <c r="D239" s="363"/>
      <c r="E239" s="331"/>
      <c r="H239" s="327"/>
      <c r="I239" s="331"/>
      <c r="L239" s="327"/>
      <c r="M239" s="331"/>
      <c r="N239" s="333"/>
      <c r="O239" s="334"/>
      <c r="P239" s="334"/>
      <c r="Q239" s="335"/>
      <c r="R239" s="336"/>
      <c r="S239" s="334"/>
      <c r="T239" s="334"/>
      <c r="U239" s="335"/>
      <c r="V239" s="336"/>
      <c r="W239" s="334"/>
      <c r="X239" s="334"/>
      <c r="Y239" s="337"/>
      <c r="Z239" s="364"/>
      <c r="AA239" s="327"/>
      <c r="AB239" s="365"/>
      <c r="AF239" s="327"/>
      <c r="AG239" s="366"/>
      <c r="AH239" s="367"/>
      <c r="AI239" s="108"/>
      <c r="AJ239" s="108"/>
      <c r="AK239" s="108"/>
      <c r="AL239" s="108"/>
      <c r="AM239" s="108"/>
      <c r="AN239" s="108"/>
      <c r="AO239" s="108"/>
      <c r="AP239" s="108"/>
      <c r="AQ239" s="108"/>
    </row>
    <row r="240" ht="22.5" customHeight="1">
      <c r="B240" s="181"/>
      <c r="C240" s="309"/>
      <c r="D240" s="368"/>
      <c r="E240" s="181"/>
      <c r="F240" s="309"/>
      <c r="G240" s="309"/>
      <c r="H240" s="310"/>
      <c r="I240" s="181"/>
      <c r="J240" s="309"/>
      <c r="K240" s="309"/>
      <c r="L240" s="310"/>
      <c r="M240" s="181"/>
      <c r="N240" s="342"/>
      <c r="O240" s="343"/>
      <c r="P240" s="343"/>
      <c r="Q240" s="344"/>
      <c r="R240" s="345"/>
      <c r="S240" s="343"/>
      <c r="T240" s="343"/>
      <c r="U240" s="344"/>
      <c r="V240" s="345"/>
      <c r="W240" s="343"/>
      <c r="X240" s="343"/>
      <c r="Y240" s="346"/>
      <c r="Z240" s="369"/>
      <c r="AA240" s="310"/>
      <c r="AB240" s="370"/>
      <c r="AC240" s="309"/>
      <c r="AD240" s="309"/>
      <c r="AE240" s="309"/>
      <c r="AF240" s="310"/>
      <c r="AG240" s="371"/>
      <c r="AH240" s="372"/>
      <c r="AI240" s="108"/>
      <c r="AJ240" s="108"/>
      <c r="AK240" s="108"/>
      <c r="AL240" s="108"/>
      <c r="AM240" s="108"/>
      <c r="AN240" s="108"/>
      <c r="AO240" s="108"/>
      <c r="AP240" s="108"/>
      <c r="AQ240" s="108"/>
    </row>
    <row r="241" ht="22.5" customHeight="1">
      <c r="B241" s="315" t="str">
        <f>IF(ISBLANK(D241), "Missing ID",
IF(CONCATENATE(E241:AG243)="", "Unused",
IF(AND(ISBLANK(E241), ISBLANK(I241)), "Missing Headline and Content",
IF(ISBLANK(M241), "Missing Is True",
IF(AND(M241&lt;&gt;"Yes", M241&lt;&gt;"No"), "Is True must be Yes or No",
IF(AND($AJ$3, NOT(ISBLANK(N241)), NOT(ISNUMBER(N241))), "Changes to Followers for Likes must be a Number",
IF(AND($AK$3, NOT(ISBLANK(O241)), NOT(ISNUMBER(O241))), "Changes to Followers for Disikes must be a Number",
IF(AND($AL$3, NOT(ISBLANK(P241)), NOT(ISNUMBER(P241))), "Changes to Followers for Shares must be a Number",
IF(AND($AM$3, NOT(ISBLANK(Q241)), NOT(ISNUMBER(Q241))), "Changes to Followers for Flags must be a Number",
IF(AND($AJ$3, NOT(ISBLANK(R241)), NOT(ISNUMBER(R241))), "Changes to Credibility for Likes must be a Number",
IF(AND($AK$3, NOT(ISBLANK(S241)), NOT(ISNUMBER(S241))), "Changes to Credibility for Disikes must be a Number",
IF(AND($AL$3, NOT(ISBLANK(T241)), NOT(ISNUMBER(T241))), "Changes to Credibility for Shares must be a Number",
IF(AND($AM$3, NOT(ISBLANK(U241)), NOT(ISNUMBER(U241))), "Changes to Credibility for Flags must be a Number",
IF(AND($AJ$3, $AP$3, NOT(ISBLANK(V241)), NOT(ISNUMBER(V241))), "Number of Likes must be a Number",
IF(AND($AK$3, $AP$3, NOT(ISBLANK(W241)), NOT(ISNUMBER(W241))), "Number of Disikes must be a Number",
IF(AND($AL$3, $AP$3, NOT(ISBLANK(X241)), NOT(ISNUMBER(X241))), "Number of Shares must be a Number",
IF(AND($AM$3, $AP$3, NOT(ISBLANK(Y241)), NOT(ISNUMBER(Y241))), "Number of Flags must be a Number",
IF(AND($AJ$3, $AP$3, NOT(ISBLANK(V241)), V241&lt;0), "Number of Likes cannot be Negative",
IF(AND($AK$3, $AP$3, NOT(ISBLANK(W241)), W241&lt;0), "Number of Disikes cannot be Negative",
IF(AND($AL$3, $AP$3, NOT(ISBLANK(X241)), X241&lt;0), "Number of Shares cannot be Negative",
IF(AND($AM$3, $AP$3, NOT(ISBLANK(Y241)), Y241&lt;0), "Number of Flags cannot be Negative",
IF(AND(CONCATENATE(Z241:AH241)&lt;&gt;"", Z241=""), "Missing 1st Comment Source Name",
IF(AND(CONCATENATE(Z241:AH241)&lt;&gt;"", AB241=""), "Missing 1st Comment Message",
IF(AND($AN$3, $AP$3, CONCATENATE(Z241:AH241)&lt;&gt;"", AG241=""), "Missing 1st Comment Likes",
IF(AND($AO$3, $AP$3, CONCATENATE(Z241:AH241)&lt;&gt;"", AH241=""), "Missing 1st Comment Dislikes",
IF(AND(CONCATENATE(Z242:AH242)&lt;&gt;"", Z242=""), "Missing 2nd Comment Source Name",
IF(AND(CONCATENATE(Z242:AH242)&lt;&gt;"", AB242=""), "Missing 2nd Comment Message",
IF(AND($AN$3, $AP$3, CONCATENATE(Z242:AH242)&lt;&gt;"", AG242=""), "Missing 2nd Comment Likes",
IF(AND($AO$3, $AP$3, CONCATENATE(Z242:AH242)&lt;&gt;"", AH242=""), "Missing 2nd Comment Dislikes",
IF(AND(CONCATENATE(Z243:AH243)&lt;&gt;"", Z243=""), "Missing 3rd Comment Source Name",
IF(AND(CONCATENATE(Z243:AH243)&lt;&gt;"", AB243=""), "Missing 3rd Comment Message",
IF(AND($AN$3, $AP$3, CONCATENATE(Z243:AH243)&lt;&gt;"", AG243=""), "Missing 3rd Comment Likes",
IF(AND($AO$3, $AP$3, CONCATENATE(Z243:AH243)&lt;&gt;"", AH243=""), "Missing 3rd Comment Dislikes", "Valid"
)))))))))))))))))))))))))))))))))</f>
        <v>Unused</v>
      </c>
      <c r="C241" s="302"/>
      <c r="D241" s="316" t="s">
        <v>1366</v>
      </c>
      <c r="E241" s="317"/>
      <c r="F241" s="302"/>
      <c r="G241" s="302"/>
      <c r="H241" s="305"/>
      <c r="I241" s="317"/>
      <c r="J241" s="302"/>
      <c r="K241" s="302"/>
      <c r="L241" s="305"/>
      <c r="M241" s="319"/>
      <c r="N241" s="450"/>
      <c r="O241" s="451"/>
      <c r="P241" s="451"/>
      <c r="Q241" s="452"/>
      <c r="R241" s="453"/>
      <c r="S241" s="451"/>
      <c r="T241" s="451"/>
      <c r="U241" s="452"/>
      <c r="V241" s="453"/>
      <c r="W241" s="451"/>
      <c r="X241" s="451"/>
      <c r="Y241" s="454"/>
      <c r="Z241" s="325"/>
      <c r="AA241" s="305"/>
      <c r="AB241" s="319"/>
      <c r="AC241" s="302"/>
      <c r="AD241" s="302"/>
      <c r="AE241" s="302"/>
      <c r="AF241" s="305"/>
      <c r="AG241" s="328"/>
      <c r="AH241" s="455"/>
      <c r="AI241" s="108"/>
      <c r="AJ241" s="108"/>
      <c r="AK241" s="108"/>
      <c r="AL241" s="108"/>
      <c r="AM241" s="108"/>
      <c r="AN241" s="108"/>
      <c r="AO241" s="108"/>
      <c r="AP241" s="108"/>
      <c r="AQ241" s="108"/>
    </row>
    <row r="242" ht="22.5" customHeight="1">
      <c r="B242" s="331"/>
      <c r="D242" s="332"/>
      <c r="E242" s="331"/>
      <c r="H242" s="327"/>
      <c r="I242" s="331"/>
      <c r="L242" s="327"/>
      <c r="M242" s="331"/>
      <c r="N242" s="333"/>
      <c r="O242" s="334"/>
      <c r="P242" s="334"/>
      <c r="Q242" s="335"/>
      <c r="R242" s="336"/>
      <c r="S242" s="334"/>
      <c r="T242" s="334"/>
      <c r="U242" s="335"/>
      <c r="V242" s="336"/>
      <c r="W242" s="334"/>
      <c r="X242" s="334"/>
      <c r="Y242" s="337"/>
      <c r="Z242" s="338"/>
      <c r="AA242" s="327"/>
      <c r="AB242" s="326"/>
      <c r="AF242" s="327"/>
      <c r="AG242" s="339"/>
      <c r="AH242" s="456"/>
      <c r="AI242" s="108"/>
      <c r="AJ242" s="108"/>
      <c r="AK242" s="108"/>
      <c r="AL242" s="108"/>
      <c r="AM242" s="108"/>
      <c r="AN242" s="108"/>
      <c r="AO242" s="108"/>
      <c r="AP242" s="108"/>
      <c r="AQ242" s="108"/>
    </row>
    <row r="243" ht="22.5" customHeight="1">
      <c r="B243" s="181"/>
      <c r="C243" s="309"/>
      <c r="D243" s="341"/>
      <c r="E243" s="181"/>
      <c r="F243" s="309"/>
      <c r="G243" s="309"/>
      <c r="H243" s="310"/>
      <c r="I243" s="181"/>
      <c r="J243" s="309"/>
      <c r="K243" s="309"/>
      <c r="L243" s="310"/>
      <c r="M243" s="181"/>
      <c r="N243" s="342"/>
      <c r="O243" s="343"/>
      <c r="P243" s="343"/>
      <c r="Q243" s="344"/>
      <c r="R243" s="345"/>
      <c r="S243" s="343"/>
      <c r="T243" s="343"/>
      <c r="U243" s="344"/>
      <c r="V243" s="345"/>
      <c r="W243" s="343"/>
      <c r="X243" s="343"/>
      <c r="Y243" s="346"/>
      <c r="Z243" s="347"/>
      <c r="AA243" s="310"/>
      <c r="AB243" s="348"/>
      <c r="AC243" s="309"/>
      <c r="AD243" s="309"/>
      <c r="AE243" s="309"/>
      <c r="AF243" s="310"/>
      <c r="AG243" s="349"/>
      <c r="AH243" s="457"/>
      <c r="AI243" s="108"/>
      <c r="AJ243" s="108"/>
      <c r="AK243" s="108"/>
      <c r="AL243" s="108"/>
      <c r="AM243" s="108"/>
      <c r="AN243" s="108"/>
      <c r="AO243" s="108"/>
      <c r="AP243" s="108"/>
      <c r="AQ243" s="108"/>
    </row>
    <row r="244" ht="22.5" customHeight="1">
      <c r="B244" s="315" t="str">
        <f>IF(ISBLANK(D244), "Missing ID",
IF(CONCATENATE(E244:AG246)="", "Unused",
IF(AND(ISBLANK(E244), ISBLANK(I244)), "Missing Headline and Content",
IF(ISBLANK(M244), "Missing Is True",
IF(AND(M244&lt;&gt;"Yes", M244&lt;&gt;"No"), "Is True must be Yes or No",
IF(AND($AJ$3, NOT(ISBLANK(N244)), NOT(ISNUMBER(N244))), "Changes to Followers for Likes must be a Number",
IF(AND($AK$3, NOT(ISBLANK(O244)), NOT(ISNUMBER(O244))), "Changes to Followers for Disikes must be a Number",
IF(AND($AL$3, NOT(ISBLANK(P244)), NOT(ISNUMBER(P244))), "Changes to Followers for Shares must be a Number",
IF(AND($AM$3, NOT(ISBLANK(Q244)), NOT(ISNUMBER(Q244))), "Changes to Followers for Flags must be a Number",
IF(AND($AJ$3, NOT(ISBLANK(R244)), NOT(ISNUMBER(R244))), "Changes to Credibility for Likes must be a Number",
IF(AND($AK$3, NOT(ISBLANK(S244)), NOT(ISNUMBER(S244))), "Changes to Credibility for Disikes must be a Number",
IF(AND($AL$3, NOT(ISBLANK(T244)), NOT(ISNUMBER(T244))), "Changes to Credibility for Shares must be a Number",
IF(AND($AM$3, NOT(ISBLANK(U244)), NOT(ISNUMBER(U244))), "Changes to Credibility for Flags must be a Number",
IF(AND($AJ$3, $AP$3, NOT(ISBLANK(V244)), NOT(ISNUMBER(V244))), "Number of Likes must be a Number",
IF(AND($AK$3, $AP$3, NOT(ISBLANK(W244)), NOT(ISNUMBER(W244))), "Number of Disikes must be a Number",
IF(AND($AL$3, $AP$3, NOT(ISBLANK(X244)), NOT(ISNUMBER(X244))), "Number of Shares must be a Number",
IF(AND($AM$3, $AP$3, NOT(ISBLANK(Y244)), NOT(ISNUMBER(Y244))), "Number of Flags must be a Number",
IF(AND($AJ$3, $AP$3, NOT(ISBLANK(V244)), V244&lt;0), "Number of Likes cannot be Negative",
IF(AND($AK$3, $AP$3, NOT(ISBLANK(W244)), W244&lt;0), "Number of Disikes cannot be Negative",
IF(AND($AL$3, $AP$3, NOT(ISBLANK(X244)), X244&lt;0), "Number of Shares cannot be Negative",
IF(AND($AM$3, $AP$3, NOT(ISBLANK(Y244)), Y244&lt;0), "Number of Flags cannot be Negative",
IF(AND(CONCATENATE(Z244:AH244)&lt;&gt;"", Z244=""), "Missing 1st Comment Source Name",
IF(AND(CONCATENATE(Z244:AH244)&lt;&gt;"", AB244=""), "Missing 1st Comment Message",
IF(AND($AN$3, $AP$3, CONCATENATE(Z244:AH244)&lt;&gt;"", AG244=""), "Missing 1st Comment Likes",
IF(AND($AO$3, $AP$3, CONCATENATE(Z244:AH244)&lt;&gt;"", AH244=""), "Missing 1st Comment Dislikes",
IF(AND(CONCATENATE(Z245:AH245)&lt;&gt;"", Z245=""), "Missing 2nd Comment Source Name",
IF(AND(CONCATENATE(Z245:AH245)&lt;&gt;"", AB245=""), "Missing 2nd Comment Message",
IF(AND($AN$3, $AP$3, CONCATENATE(Z245:AH245)&lt;&gt;"", AG245=""), "Missing 2nd Comment Likes",
IF(AND($AO$3, $AP$3, CONCATENATE(Z245:AH245)&lt;&gt;"", AH245=""), "Missing 2nd Comment Dislikes",
IF(AND(CONCATENATE(Z246:AH246)&lt;&gt;"", Z246=""), "Missing 3rd Comment Source Name",
IF(AND(CONCATENATE(Z246:AH246)&lt;&gt;"", AB246=""), "Missing 3rd Comment Message",
IF(AND($AN$3, $AP$3, CONCATENATE(Z246:AH246)&lt;&gt;"", AG246=""), "Missing 3rd Comment Likes",
IF(AND($AO$3, $AP$3, CONCATENATE(Z246:AH246)&lt;&gt;"", AH246=""), "Missing 3rd Comment Dislikes", "Valid"
)))))))))))))))))))))))))))))))))</f>
        <v>Unused</v>
      </c>
      <c r="C244" s="302"/>
      <c r="D244" s="351" t="s">
        <v>1367</v>
      </c>
      <c r="E244" s="352"/>
      <c r="F244" s="302"/>
      <c r="G244" s="302"/>
      <c r="H244" s="305"/>
      <c r="I244" s="352"/>
      <c r="J244" s="302"/>
      <c r="K244" s="302"/>
      <c r="L244" s="305"/>
      <c r="M244" s="354"/>
      <c r="N244" s="355"/>
      <c r="O244" s="356"/>
      <c r="P244" s="356"/>
      <c r="Q244" s="357"/>
      <c r="R244" s="358"/>
      <c r="S244" s="356"/>
      <c r="T244" s="356"/>
      <c r="U244" s="357"/>
      <c r="V244" s="358"/>
      <c r="W244" s="356"/>
      <c r="X244" s="356"/>
      <c r="Y244" s="359"/>
      <c r="Z244" s="360"/>
      <c r="AA244" s="305"/>
      <c r="AB244" s="354"/>
      <c r="AC244" s="302"/>
      <c r="AD244" s="302"/>
      <c r="AE244" s="302"/>
      <c r="AF244" s="305"/>
      <c r="AG244" s="361"/>
      <c r="AH244" s="458"/>
      <c r="AI244" s="108"/>
      <c r="AJ244" s="108"/>
      <c r="AK244" s="108"/>
      <c r="AL244" s="108"/>
      <c r="AM244" s="108"/>
      <c r="AN244" s="108"/>
      <c r="AO244" s="108"/>
      <c r="AP244" s="108"/>
      <c r="AQ244" s="108"/>
    </row>
    <row r="245" ht="22.5" customHeight="1">
      <c r="B245" s="331"/>
      <c r="D245" s="363"/>
      <c r="E245" s="331"/>
      <c r="H245" s="327"/>
      <c r="I245" s="331"/>
      <c r="L245" s="327"/>
      <c r="M245" s="331"/>
      <c r="N245" s="333"/>
      <c r="O245" s="334"/>
      <c r="P245" s="334"/>
      <c r="Q245" s="335"/>
      <c r="R245" s="336"/>
      <c r="S245" s="334"/>
      <c r="T245" s="334"/>
      <c r="U245" s="335"/>
      <c r="V245" s="336"/>
      <c r="W245" s="334"/>
      <c r="X245" s="334"/>
      <c r="Y245" s="337"/>
      <c r="Z245" s="364"/>
      <c r="AA245" s="327"/>
      <c r="AB245" s="365"/>
      <c r="AF245" s="327"/>
      <c r="AG245" s="366"/>
      <c r="AH245" s="367"/>
      <c r="AI245" s="108"/>
      <c r="AJ245" s="108"/>
      <c r="AK245" s="108"/>
      <c r="AL245" s="108"/>
      <c r="AM245" s="108"/>
      <c r="AN245" s="108"/>
      <c r="AO245" s="108"/>
      <c r="AP245" s="108"/>
      <c r="AQ245" s="108"/>
    </row>
    <row r="246" ht="22.5" customHeight="1">
      <c r="B246" s="181"/>
      <c r="C246" s="309"/>
      <c r="D246" s="368"/>
      <c r="E246" s="181"/>
      <c r="F246" s="309"/>
      <c r="G246" s="309"/>
      <c r="H246" s="310"/>
      <c r="I246" s="181"/>
      <c r="J246" s="309"/>
      <c r="K246" s="309"/>
      <c r="L246" s="310"/>
      <c r="M246" s="181"/>
      <c r="N246" s="342"/>
      <c r="O246" s="343"/>
      <c r="P246" s="343"/>
      <c r="Q246" s="344"/>
      <c r="R246" s="345"/>
      <c r="S246" s="343"/>
      <c r="T246" s="343"/>
      <c r="U246" s="344"/>
      <c r="V246" s="345"/>
      <c r="W246" s="343"/>
      <c r="X246" s="343"/>
      <c r="Y246" s="346"/>
      <c r="Z246" s="369"/>
      <c r="AA246" s="310"/>
      <c r="AB246" s="370"/>
      <c r="AC246" s="309"/>
      <c r="AD246" s="309"/>
      <c r="AE246" s="309"/>
      <c r="AF246" s="310"/>
      <c r="AG246" s="371"/>
      <c r="AH246" s="372"/>
      <c r="AI246" s="108"/>
      <c r="AJ246" s="108"/>
      <c r="AK246" s="108"/>
      <c r="AL246" s="108"/>
      <c r="AM246" s="108"/>
      <c r="AN246" s="108"/>
      <c r="AO246" s="108"/>
      <c r="AP246" s="108"/>
      <c r="AQ246" s="108"/>
    </row>
    <row r="247" ht="22.5" customHeight="1">
      <c r="B247" s="315" t="str">
        <f>IF(ISBLANK(D247), "Missing ID",
IF(CONCATENATE(E247:AG249)="", "Unused",
IF(AND(ISBLANK(E247), ISBLANK(I247)), "Missing Headline and Content",
IF(ISBLANK(M247), "Missing Is True",
IF(AND(M247&lt;&gt;"Yes", M247&lt;&gt;"No"), "Is True must be Yes or No",
IF(AND($AJ$3, NOT(ISBLANK(N247)), NOT(ISNUMBER(N247))), "Changes to Followers for Likes must be a Number",
IF(AND($AK$3, NOT(ISBLANK(O247)), NOT(ISNUMBER(O247))), "Changes to Followers for Disikes must be a Number",
IF(AND($AL$3, NOT(ISBLANK(P247)), NOT(ISNUMBER(P247))), "Changes to Followers for Shares must be a Number",
IF(AND($AM$3, NOT(ISBLANK(Q247)), NOT(ISNUMBER(Q247))), "Changes to Followers for Flags must be a Number",
IF(AND($AJ$3, NOT(ISBLANK(R247)), NOT(ISNUMBER(R247))), "Changes to Credibility for Likes must be a Number",
IF(AND($AK$3, NOT(ISBLANK(S247)), NOT(ISNUMBER(S247))), "Changes to Credibility for Disikes must be a Number",
IF(AND($AL$3, NOT(ISBLANK(T247)), NOT(ISNUMBER(T247))), "Changes to Credibility for Shares must be a Number",
IF(AND($AM$3, NOT(ISBLANK(U247)), NOT(ISNUMBER(U247))), "Changes to Credibility for Flags must be a Number",
IF(AND($AJ$3, $AP$3, NOT(ISBLANK(V247)), NOT(ISNUMBER(V247))), "Number of Likes must be a Number",
IF(AND($AK$3, $AP$3, NOT(ISBLANK(W247)), NOT(ISNUMBER(W247))), "Number of Disikes must be a Number",
IF(AND($AL$3, $AP$3, NOT(ISBLANK(X247)), NOT(ISNUMBER(X247))), "Number of Shares must be a Number",
IF(AND($AM$3, $AP$3, NOT(ISBLANK(Y247)), NOT(ISNUMBER(Y247))), "Number of Flags must be a Number",
IF(AND($AJ$3, $AP$3, NOT(ISBLANK(V247)), V247&lt;0), "Number of Likes cannot be Negative",
IF(AND($AK$3, $AP$3, NOT(ISBLANK(W247)), W247&lt;0), "Number of Disikes cannot be Negative",
IF(AND($AL$3, $AP$3, NOT(ISBLANK(X247)), X247&lt;0), "Number of Shares cannot be Negative",
IF(AND($AM$3, $AP$3, NOT(ISBLANK(Y247)), Y247&lt;0), "Number of Flags cannot be Negative",
IF(AND(CONCATENATE(Z247:AH247)&lt;&gt;"", Z247=""), "Missing 1st Comment Source Name",
IF(AND(CONCATENATE(Z247:AH247)&lt;&gt;"", AB247=""), "Missing 1st Comment Message",
IF(AND($AN$3, $AP$3, CONCATENATE(Z247:AH247)&lt;&gt;"", AG247=""), "Missing 1st Comment Likes",
IF(AND($AO$3, $AP$3, CONCATENATE(Z247:AH247)&lt;&gt;"", AH247=""), "Missing 1st Comment Dislikes",
IF(AND(CONCATENATE(Z248:AH248)&lt;&gt;"", Z248=""), "Missing 2nd Comment Source Name",
IF(AND(CONCATENATE(Z248:AH248)&lt;&gt;"", AB248=""), "Missing 2nd Comment Message",
IF(AND($AN$3, $AP$3, CONCATENATE(Z248:AH248)&lt;&gt;"", AG248=""), "Missing 2nd Comment Likes",
IF(AND($AO$3, $AP$3, CONCATENATE(Z248:AH248)&lt;&gt;"", AH248=""), "Missing 2nd Comment Dislikes",
IF(AND(CONCATENATE(Z249:AH249)&lt;&gt;"", Z249=""), "Missing 3rd Comment Source Name",
IF(AND(CONCATENATE(Z249:AH249)&lt;&gt;"", AB249=""), "Missing 3rd Comment Message",
IF(AND($AN$3, $AP$3, CONCATENATE(Z249:AH249)&lt;&gt;"", AG249=""), "Missing 3rd Comment Likes",
IF(AND($AO$3, $AP$3, CONCATENATE(Z249:AH249)&lt;&gt;"", AH249=""), "Missing 3rd Comment Dislikes", "Valid"
)))))))))))))))))))))))))))))))))</f>
        <v>Unused</v>
      </c>
      <c r="C247" s="302"/>
      <c r="D247" s="316" t="s">
        <v>1368</v>
      </c>
      <c r="E247" s="317"/>
      <c r="F247" s="302"/>
      <c r="G247" s="302"/>
      <c r="H247" s="305"/>
      <c r="I247" s="317"/>
      <c r="J247" s="302"/>
      <c r="K247" s="302"/>
      <c r="L247" s="305"/>
      <c r="M247" s="319"/>
      <c r="N247" s="450"/>
      <c r="O247" s="451"/>
      <c r="P247" s="451"/>
      <c r="Q247" s="452"/>
      <c r="R247" s="453"/>
      <c r="S247" s="451"/>
      <c r="T247" s="451"/>
      <c r="U247" s="452"/>
      <c r="V247" s="453"/>
      <c r="W247" s="451"/>
      <c r="X247" s="451"/>
      <c r="Y247" s="454"/>
      <c r="Z247" s="325"/>
      <c r="AA247" s="305"/>
      <c r="AB247" s="319"/>
      <c r="AC247" s="302"/>
      <c r="AD247" s="302"/>
      <c r="AE247" s="302"/>
      <c r="AF247" s="305"/>
      <c r="AG247" s="328"/>
      <c r="AH247" s="455"/>
      <c r="AI247" s="108"/>
      <c r="AJ247" s="108"/>
      <c r="AK247" s="108"/>
      <c r="AL247" s="108"/>
      <c r="AM247" s="108"/>
      <c r="AN247" s="108"/>
      <c r="AO247" s="108"/>
      <c r="AP247" s="108"/>
      <c r="AQ247" s="108"/>
    </row>
    <row r="248" ht="22.5" customHeight="1">
      <c r="B248" s="331"/>
      <c r="D248" s="332"/>
      <c r="E248" s="331"/>
      <c r="H248" s="327"/>
      <c r="I248" s="331"/>
      <c r="L248" s="327"/>
      <c r="M248" s="331"/>
      <c r="N248" s="333"/>
      <c r="O248" s="334"/>
      <c r="P248" s="334"/>
      <c r="Q248" s="335"/>
      <c r="R248" s="336"/>
      <c r="S248" s="334"/>
      <c r="T248" s="334"/>
      <c r="U248" s="335"/>
      <c r="V248" s="336"/>
      <c r="W248" s="334"/>
      <c r="X248" s="334"/>
      <c r="Y248" s="337"/>
      <c r="Z248" s="338"/>
      <c r="AA248" s="327"/>
      <c r="AB248" s="326"/>
      <c r="AF248" s="327"/>
      <c r="AG248" s="339"/>
      <c r="AH248" s="456"/>
      <c r="AI248" s="108"/>
      <c r="AJ248" s="108"/>
      <c r="AK248" s="108"/>
      <c r="AL248" s="108"/>
      <c r="AM248" s="108"/>
      <c r="AN248" s="108"/>
      <c r="AO248" s="108"/>
      <c r="AP248" s="108"/>
      <c r="AQ248" s="108"/>
    </row>
    <row r="249" ht="22.5" customHeight="1">
      <c r="B249" s="181"/>
      <c r="C249" s="309"/>
      <c r="D249" s="341"/>
      <c r="E249" s="181"/>
      <c r="F249" s="309"/>
      <c r="G249" s="309"/>
      <c r="H249" s="310"/>
      <c r="I249" s="181"/>
      <c r="J249" s="309"/>
      <c r="K249" s="309"/>
      <c r="L249" s="310"/>
      <c r="M249" s="181"/>
      <c r="N249" s="342"/>
      <c r="O249" s="343"/>
      <c r="P249" s="343"/>
      <c r="Q249" s="344"/>
      <c r="R249" s="345"/>
      <c r="S249" s="343"/>
      <c r="T249" s="343"/>
      <c r="U249" s="344"/>
      <c r="V249" s="345"/>
      <c r="W249" s="343"/>
      <c r="X249" s="343"/>
      <c r="Y249" s="346"/>
      <c r="Z249" s="347"/>
      <c r="AA249" s="310"/>
      <c r="AB249" s="348"/>
      <c r="AC249" s="309"/>
      <c r="AD249" s="309"/>
      <c r="AE249" s="309"/>
      <c r="AF249" s="310"/>
      <c r="AG249" s="349"/>
      <c r="AH249" s="457"/>
      <c r="AI249" s="108"/>
      <c r="AJ249" s="108"/>
      <c r="AK249" s="108"/>
      <c r="AL249" s="108"/>
      <c r="AM249" s="108"/>
      <c r="AN249" s="108"/>
      <c r="AO249" s="108"/>
      <c r="AP249" s="108"/>
      <c r="AQ249" s="108"/>
    </row>
    <row r="250" ht="22.5" customHeight="1">
      <c r="B250" s="315" t="str">
        <f>IF(ISBLANK(D250), "Missing ID",
IF(CONCATENATE(E250:AG252)="", "Unused",
IF(AND(ISBLANK(E250), ISBLANK(I250)), "Missing Headline and Content",
IF(ISBLANK(M250), "Missing Is True",
IF(AND(M250&lt;&gt;"Yes", M250&lt;&gt;"No"), "Is True must be Yes or No",
IF(AND($AJ$3, NOT(ISBLANK(N250)), NOT(ISNUMBER(N250))), "Changes to Followers for Likes must be a Number",
IF(AND($AK$3, NOT(ISBLANK(O250)), NOT(ISNUMBER(O250))), "Changes to Followers for Disikes must be a Number",
IF(AND($AL$3, NOT(ISBLANK(P250)), NOT(ISNUMBER(P250))), "Changes to Followers for Shares must be a Number",
IF(AND($AM$3, NOT(ISBLANK(Q250)), NOT(ISNUMBER(Q250))), "Changes to Followers for Flags must be a Number",
IF(AND($AJ$3, NOT(ISBLANK(R250)), NOT(ISNUMBER(R250))), "Changes to Credibility for Likes must be a Number",
IF(AND($AK$3, NOT(ISBLANK(S250)), NOT(ISNUMBER(S250))), "Changes to Credibility for Disikes must be a Number",
IF(AND($AL$3, NOT(ISBLANK(T250)), NOT(ISNUMBER(T250))), "Changes to Credibility for Shares must be a Number",
IF(AND($AM$3, NOT(ISBLANK(U250)), NOT(ISNUMBER(U250))), "Changes to Credibility for Flags must be a Number",
IF(AND($AJ$3, $AP$3, NOT(ISBLANK(V250)), NOT(ISNUMBER(V250))), "Number of Likes must be a Number",
IF(AND($AK$3, $AP$3, NOT(ISBLANK(W250)), NOT(ISNUMBER(W250))), "Number of Disikes must be a Number",
IF(AND($AL$3, $AP$3, NOT(ISBLANK(X250)), NOT(ISNUMBER(X250))), "Number of Shares must be a Number",
IF(AND($AM$3, $AP$3, NOT(ISBLANK(Y250)), NOT(ISNUMBER(Y250))), "Number of Flags must be a Number",
IF(AND($AJ$3, $AP$3, NOT(ISBLANK(V250)), V250&lt;0), "Number of Likes cannot be Negative",
IF(AND($AK$3, $AP$3, NOT(ISBLANK(W250)), W250&lt;0), "Number of Disikes cannot be Negative",
IF(AND($AL$3, $AP$3, NOT(ISBLANK(X250)), X250&lt;0), "Number of Shares cannot be Negative",
IF(AND($AM$3, $AP$3, NOT(ISBLANK(Y250)), Y250&lt;0), "Number of Flags cannot be Negative",
IF(AND(CONCATENATE(Z250:AH250)&lt;&gt;"", Z250=""), "Missing 1st Comment Source Name",
IF(AND(CONCATENATE(Z250:AH250)&lt;&gt;"", AB250=""), "Missing 1st Comment Message",
IF(AND($AN$3, $AP$3, CONCATENATE(Z250:AH250)&lt;&gt;"", AG250=""), "Missing 1st Comment Likes",
IF(AND($AO$3, $AP$3, CONCATENATE(Z250:AH250)&lt;&gt;"", AH250=""), "Missing 1st Comment Dislikes",
IF(AND(CONCATENATE(Z251:AH251)&lt;&gt;"", Z251=""), "Missing 2nd Comment Source Name",
IF(AND(CONCATENATE(Z251:AH251)&lt;&gt;"", AB251=""), "Missing 2nd Comment Message",
IF(AND($AN$3, $AP$3, CONCATENATE(Z251:AH251)&lt;&gt;"", AG251=""), "Missing 2nd Comment Likes",
IF(AND($AO$3, $AP$3, CONCATENATE(Z251:AH251)&lt;&gt;"", AH251=""), "Missing 2nd Comment Dislikes",
IF(AND(CONCATENATE(Z252:AH252)&lt;&gt;"", Z252=""), "Missing 3rd Comment Source Name",
IF(AND(CONCATENATE(Z252:AH252)&lt;&gt;"", AB252=""), "Missing 3rd Comment Message",
IF(AND($AN$3, $AP$3, CONCATENATE(Z252:AH252)&lt;&gt;"", AG252=""), "Missing 3rd Comment Likes",
IF(AND($AO$3, $AP$3, CONCATENATE(Z252:AH252)&lt;&gt;"", AH252=""), "Missing 3rd Comment Dislikes", "Valid"
)))))))))))))))))))))))))))))))))</f>
        <v>Unused</v>
      </c>
      <c r="C250" s="302"/>
      <c r="D250" s="351" t="s">
        <v>1369</v>
      </c>
      <c r="E250" s="352"/>
      <c r="F250" s="302"/>
      <c r="G250" s="302"/>
      <c r="H250" s="305"/>
      <c r="I250" s="352"/>
      <c r="J250" s="302"/>
      <c r="K250" s="302"/>
      <c r="L250" s="305"/>
      <c r="M250" s="354"/>
      <c r="N250" s="355"/>
      <c r="O250" s="356"/>
      <c r="P250" s="356"/>
      <c r="Q250" s="357"/>
      <c r="R250" s="358"/>
      <c r="S250" s="356"/>
      <c r="T250" s="356"/>
      <c r="U250" s="357"/>
      <c r="V250" s="358"/>
      <c r="W250" s="356"/>
      <c r="X250" s="356"/>
      <c r="Y250" s="359"/>
      <c r="Z250" s="360"/>
      <c r="AA250" s="305"/>
      <c r="AB250" s="354"/>
      <c r="AC250" s="302"/>
      <c r="AD250" s="302"/>
      <c r="AE250" s="302"/>
      <c r="AF250" s="305"/>
      <c r="AG250" s="361"/>
      <c r="AH250" s="458"/>
      <c r="AI250" s="108"/>
      <c r="AJ250" s="108"/>
      <c r="AK250" s="108"/>
      <c r="AL250" s="108"/>
      <c r="AM250" s="108"/>
      <c r="AN250" s="108"/>
      <c r="AO250" s="108"/>
      <c r="AP250" s="108"/>
      <c r="AQ250" s="108"/>
    </row>
    <row r="251" ht="22.5" customHeight="1">
      <c r="B251" s="331"/>
      <c r="D251" s="363"/>
      <c r="E251" s="331"/>
      <c r="H251" s="327"/>
      <c r="I251" s="331"/>
      <c r="L251" s="327"/>
      <c r="M251" s="331"/>
      <c r="N251" s="333"/>
      <c r="O251" s="334"/>
      <c r="P251" s="334"/>
      <c r="Q251" s="335"/>
      <c r="R251" s="336"/>
      <c r="S251" s="334"/>
      <c r="T251" s="334"/>
      <c r="U251" s="335"/>
      <c r="V251" s="336"/>
      <c r="W251" s="334"/>
      <c r="X251" s="334"/>
      <c r="Y251" s="337"/>
      <c r="Z251" s="364"/>
      <c r="AA251" s="327"/>
      <c r="AB251" s="365"/>
      <c r="AF251" s="327"/>
      <c r="AG251" s="366"/>
      <c r="AH251" s="367"/>
      <c r="AI251" s="108"/>
      <c r="AJ251" s="108"/>
      <c r="AK251" s="108"/>
      <c r="AL251" s="108"/>
      <c r="AM251" s="108"/>
      <c r="AN251" s="108"/>
      <c r="AO251" s="108"/>
      <c r="AP251" s="108"/>
      <c r="AQ251" s="108"/>
    </row>
    <row r="252" ht="22.5" customHeight="1">
      <c r="B252" s="181"/>
      <c r="C252" s="309"/>
      <c r="D252" s="368"/>
      <c r="E252" s="181"/>
      <c r="F252" s="309"/>
      <c r="G252" s="309"/>
      <c r="H252" s="310"/>
      <c r="I252" s="181"/>
      <c r="J252" s="309"/>
      <c r="K252" s="309"/>
      <c r="L252" s="310"/>
      <c r="M252" s="181"/>
      <c r="N252" s="342"/>
      <c r="O252" s="343"/>
      <c r="P252" s="343"/>
      <c r="Q252" s="344"/>
      <c r="R252" s="345"/>
      <c r="S252" s="343"/>
      <c r="T252" s="343"/>
      <c r="U252" s="344"/>
      <c r="V252" s="345"/>
      <c r="W252" s="343"/>
      <c r="X252" s="343"/>
      <c r="Y252" s="346"/>
      <c r="Z252" s="369"/>
      <c r="AA252" s="310"/>
      <c r="AB252" s="370"/>
      <c r="AC252" s="309"/>
      <c r="AD252" s="309"/>
      <c r="AE252" s="309"/>
      <c r="AF252" s="310"/>
      <c r="AG252" s="371"/>
      <c r="AH252" s="372"/>
      <c r="AI252" s="108"/>
      <c r="AJ252" s="108"/>
      <c r="AK252" s="108"/>
      <c r="AL252" s="108"/>
      <c r="AM252" s="108"/>
      <c r="AN252" s="108"/>
      <c r="AO252" s="108"/>
      <c r="AP252" s="108"/>
      <c r="AQ252" s="108"/>
    </row>
    <row r="253" ht="22.5" customHeight="1">
      <c r="B253" s="315" t="str">
        <f>IF(ISBLANK(D253), "Missing ID",
IF(CONCATENATE(E253:AG255)="", "Unused",
IF(AND(ISBLANK(E253), ISBLANK(I253)), "Missing Headline and Content",
IF(ISBLANK(M253), "Missing Is True",
IF(AND(M253&lt;&gt;"Yes", M253&lt;&gt;"No"), "Is True must be Yes or No",
IF(AND($AJ$3, NOT(ISBLANK(N253)), NOT(ISNUMBER(N253))), "Changes to Followers for Likes must be a Number",
IF(AND($AK$3, NOT(ISBLANK(O253)), NOT(ISNUMBER(O253))), "Changes to Followers for Disikes must be a Number",
IF(AND($AL$3, NOT(ISBLANK(P253)), NOT(ISNUMBER(P253))), "Changes to Followers for Shares must be a Number",
IF(AND($AM$3, NOT(ISBLANK(Q253)), NOT(ISNUMBER(Q253))), "Changes to Followers for Flags must be a Number",
IF(AND($AJ$3, NOT(ISBLANK(R253)), NOT(ISNUMBER(R253))), "Changes to Credibility for Likes must be a Number",
IF(AND($AK$3, NOT(ISBLANK(S253)), NOT(ISNUMBER(S253))), "Changes to Credibility for Disikes must be a Number",
IF(AND($AL$3, NOT(ISBLANK(T253)), NOT(ISNUMBER(T253))), "Changes to Credibility for Shares must be a Number",
IF(AND($AM$3, NOT(ISBLANK(U253)), NOT(ISNUMBER(U253))), "Changes to Credibility for Flags must be a Number",
IF(AND($AJ$3, $AP$3, NOT(ISBLANK(V253)), NOT(ISNUMBER(V253))), "Number of Likes must be a Number",
IF(AND($AK$3, $AP$3, NOT(ISBLANK(W253)), NOT(ISNUMBER(W253))), "Number of Disikes must be a Number",
IF(AND($AL$3, $AP$3, NOT(ISBLANK(X253)), NOT(ISNUMBER(X253))), "Number of Shares must be a Number",
IF(AND($AM$3, $AP$3, NOT(ISBLANK(Y253)), NOT(ISNUMBER(Y253))), "Number of Flags must be a Number",
IF(AND($AJ$3, $AP$3, NOT(ISBLANK(V253)), V253&lt;0), "Number of Likes cannot be Negative",
IF(AND($AK$3, $AP$3, NOT(ISBLANK(W253)), W253&lt;0), "Number of Disikes cannot be Negative",
IF(AND($AL$3, $AP$3, NOT(ISBLANK(X253)), X253&lt;0), "Number of Shares cannot be Negative",
IF(AND($AM$3, $AP$3, NOT(ISBLANK(Y253)), Y253&lt;0), "Number of Flags cannot be Negative",
IF(AND(CONCATENATE(Z253:AH253)&lt;&gt;"", Z253=""), "Missing 1st Comment Source Name",
IF(AND(CONCATENATE(Z253:AH253)&lt;&gt;"", AB253=""), "Missing 1st Comment Message",
IF(AND($AN$3, $AP$3, CONCATENATE(Z253:AH253)&lt;&gt;"", AG253=""), "Missing 1st Comment Likes",
IF(AND($AO$3, $AP$3, CONCATENATE(Z253:AH253)&lt;&gt;"", AH253=""), "Missing 1st Comment Dislikes",
IF(AND(CONCATENATE(Z254:AH254)&lt;&gt;"", Z254=""), "Missing 2nd Comment Source Name",
IF(AND(CONCATENATE(Z254:AH254)&lt;&gt;"", AB254=""), "Missing 2nd Comment Message",
IF(AND($AN$3, $AP$3, CONCATENATE(Z254:AH254)&lt;&gt;"", AG254=""), "Missing 2nd Comment Likes",
IF(AND($AO$3, $AP$3, CONCATENATE(Z254:AH254)&lt;&gt;"", AH254=""), "Missing 2nd Comment Dislikes",
IF(AND(CONCATENATE(Z255:AH255)&lt;&gt;"", Z255=""), "Missing 3rd Comment Source Name",
IF(AND(CONCATENATE(Z255:AH255)&lt;&gt;"", AB255=""), "Missing 3rd Comment Message",
IF(AND($AN$3, $AP$3, CONCATENATE(Z255:AH255)&lt;&gt;"", AG255=""), "Missing 3rd Comment Likes",
IF(AND($AO$3, $AP$3, CONCATENATE(Z255:AH255)&lt;&gt;"", AH255=""), "Missing 3rd Comment Dislikes", "Valid"
)))))))))))))))))))))))))))))))))</f>
        <v>Unused</v>
      </c>
      <c r="C253" s="302"/>
      <c r="D253" s="316" t="s">
        <v>1370</v>
      </c>
      <c r="E253" s="317"/>
      <c r="F253" s="302"/>
      <c r="G253" s="302"/>
      <c r="H253" s="305"/>
      <c r="I253" s="317"/>
      <c r="J253" s="302"/>
      <c r="K253" s="302"/>
      <c r="L253" s="305"/>
      <c r="M253" s="319"/>
      <c r="N253" s="450"/>
      <c r="O253" s="451"/>
      <c r="P253" s="451"/>
      <c r="Q253" s="452"/>
      <c r="R253" s="453"/>
      <c r="S253" s="451"/>
      <c r="T253" s="451"/>
      <c r="U253" s="452"/>
      <c r="V253" s="453"/>
      <c r="W253" s="451"/>
      <c r="X253" s="451"/>
      <c r="Y253" s="454"/>
      <c r="Z253" s="325"/>
      <c r="AA253" s="305"/>
      <c r="AB253" s="319"/>
      <c r="AC253" s="302"/>
      <c r="AD253" s="302"/>
      <c r="AE253" s="302"/>
      <c r="AF253" s="305"/>
      <c r="AG253" s="328"/>
      <c r="AH253" s="455"/>
      <c r="AI253" s="108"/>
      <c r="AJ253" s="108"/>
      <c r="AK253" s="108"/>
      <c r="AL253" s="108"/>
      <c r="AM253" s="108"/>
      <c r="AN253" s="108"/>
      <c r="AO253" s="108"/>
      <c r="AP253" s="108"/>
      <c r="AQ253" s="108"/>
    </row>
    <row r="254" ht="22.5" customHeight="1">
      <c r="B254" s="331"/>
      <c r="D254" s="332"/>
      <c r="E254" s="331"/>
      <c r="H254" s="327"/>
      <c r="I254" s="331"/>
      <c r="L254" s="327"/>
      <c r="M254" s="331"/>
      <c r="N254" s="333"/>
      <c r="O254" s="334"/>
      <c r="P254" s="334"/>
      <c r="Q254" s="335"/>
      <c r="R254" s="336"/>
      <c r="S254" s="334"/>
      <c r="T254" s="334"/>
      <c r="U254" s="335"/>
      <c r="V254" s="336"/>
      <c r="W254" s="334"/>
      <c r="X254" s="334"/>
      <c r="Y254" s="337"/>
      <c r="Z254" s="338"/>
      <c r="AA254" s="327"/>
      <c r="AB254" s="326"/>
      <c r="AF254" s="327"/>
      <c r="AG254" s="339"/>
      <c r="AH254" s="456"/>
      <c r="AI254" s="108"/>
      <c r="AJ254" s="108"/>
      <c r="AK254" s="108"/>
      <c r="AL254" s="108"/>
      <c r="AM254" s="108"/>
      <c r="AN254" s="108"/>
      <c r="AO254" s="108"/>
      <c r="AP254" s="108"/>
      <c r="AQ254" s="108"/>
    </row>
    <row r="255" ht="22.5" customHeight="1">
      <c r="B255" s="181"/>
      <c r="C255" s="309"/>
      <c r="D255" s="341"/>
      <c r="E255" s="181"/>
      <c r="F255" s="309"/>
      <c r="G255" s="309"/>
      <c r="H255" s="310"/>
      <c r="I255" s="181"/>
      <c r="J255" s="309"/>
      <c r="K255" s="309"/>
      <c r="L255" s="310"/>
      <c r="M255" s="181"/>
      <c r="N255" s="342"/>
      <c r="O255" s="343"/>
      <c r="P255" s="343"/>
      <c r="Q255" s="344"/>
      <c r="R255" s="345"/>
      <c r="S255" s="343"/>
      <c r="T255" s="343"/>
      <c r="U255" s="344"/>
      <c r="V255" s="345"/>
      <c r="W255" s="343"/>
      <c r="X255" s="343"/>
      <c r="Y255" s="346"/>
      <c r="Z255" s="347"/>
      <c r="AA255" s="310"/>
      <c r="AB255" s="348"/>
      <c r="AC255" s="309"/>
      <c r="AD255" s="309"/>
      <c r="AE255" s="309"/>
      <c r="AF255" s="310"/>
      <c r="AG255" s="349"/>
      <c r="AH255" s="457"/>
      <c r="AI255" s="108"/>
      <c r="AJ255" s="108"/>
      <c r="AK255" s="108"/>
      <c r="AL255" s="108"/>
      <c r="AM255" s="108"/>
      <c r="AN255" s="108"/>
      <c r="AO255" s="108"/>
      <c r="AP255" s="108"/>
      <c r="AQ255" s="108"/>
    </row>
    <row r="256" ht="22.5" customHeight="1">
      <c r="B256" s="315" t="str">
        <f>IF(ISBLANK(D256), "Missing ID",
IF(CONCATENATE(E256:AG258)="", "Unused",
IF(AND(ISBLANK(E256), ISBLANK(I256)), "Missing Headline and Content",
IF(ISBLANK(M256), "Missing Is True",
IF(AND(M256&lt;&gt;"Yes", M256&lt;&gt;"No"), "Is True must be Yes or No",
IF(AND($AJ$3, NOT(ISBLANK(N256)), NOT(ISNUMBER(N256))), "Changes to Followers for Likes must be a Number",
IF(AND($AK$3, NOT(ISBLANK(O256)), NOT(ISNUMBER(O256))), "Changes to Followers for Disikes must be a Number",
IF(AND($AL$3, NOT(ISBLANK(P256)), NOT(ISNUMBER(P256))), "Changes to Followers for Shares must be a Number",
IF(AND($AM$3, NOT(ISBLANK(Q256)), NOT(ISNUMBER(Q256))), "Changes to Followers for Flags must be a Number",
IF(AND($AJ$3, NOT(ISBLANK(R256)), NOT(ISNUMBER(R256))), "Changes to Credibility for Likes must be a Number",
IF(AND($AK$3, NOT(ISBLANK(S256)), NOT(ISNUMBER(S256))), "Changes to Credibility for Disikes must be a Number",
IF(AND($AL$3, NOT(ISBLANK(T256)), NOT(ISNUMBER(T256))), "Changes to Credibility for Shares must be a Number",
IF(AND($AM$3, NOT(ISBLANK(U256)), NOT(ISNUMBER(U256))), "Changes to Credibility for Flags must be a Number",
IF(AND($AJ$3, $AP$3, NOT(ISBLANK(V256)), NOT(ISNUMBER(V256))), "Number of Likes must be a Number",
IF(AND($AK$3, $AP$3, NOT(ISBLANK(W256)), NOT(ISNUMBER(W256))), "Number of Disikes must be a Number",
IF(AND($AL$3, $AP$3, NOT(ISBLANK(X256)), NOT(ISNUMBER(X256))), "Number of Shares must be a Number",
IF(AND($AM$3, $AP$3, NOT(ISBLANK(Y256)), NOT(ISNUMBER(Y256))), "Number of Flags must be a Number",
IF(AND($AJ$3, $AP$3, NOT(ISBLANK(V256)), V256&lt;0), "Number of Likes cannot be Negative",
IF(AND($AK$3, $AP$3, NOT(ISBLANK(W256)), W256&lt;0), "Number of Disikes cannot be Negative",
IF(AND($AL$3, $AP$3, NOT(ISBLANK(X256)), X256&lt;0), "Number of Shares cannot be Negative",
IF(AND($AM$3, $AP$3, NOT(ISBLANK(Y256)), Y256&lt;0), "Number of Flags cannot be Negative",
IF(AND(CONCATENATE(Z256:AH256)&lt;&gt;"", Z256=""), "Missing 1st Comment Source Name",
IF(AND(CONCATENATE(Z256:AH256)&lt;&gt;"", AB256=""), "Missing 1st Comment Message",
IF(AND($AN$3, $AP$3, CONCATENATE(Z256:AH256)&lt;&gt;"", AG256=""), "Missing 1st Comment Likes",
IF(AND($AO$3, $AP$3, CONCATENATE(Z256:AH256)&lt;&gt;"", AH256=""), "Missing 1st Comment Dislikes",
IF(AND(CONCATENATE(Z257:AH257)&lt;&gt;"", Z257=""), "Missing 2nd Comment Source Name",
IF(AND(CONCATENATE(Z257:AH257)&lt;&gt;"", AB257=""), "Missing 2nd Comment Message",
IF(AND($AN$3, $AP$3, CONCATENATE(Z257:AH257)&lt;&gt;"", AG257=""), "Missing 2nd Comment Likes",
IF(AND($AO$3, $AP$3, CONCATENATE(Z257:AH257)&lt;&gt;"", AH257=""), "Missing 2nd Comment Dislikes",
IF(AND(CONCATENATE(Z258:AH258)&lt;&gt;"", Z258=""), "Missing 3rd Comment Source Name",
IF(AND(CONCATENATE(Z258:AH258)&lt;&gt;"", AB258=""), "Missing 3rd Comment Message",
IF(AND($AN$3, $AP$3, CONCATENATE(Z258:AH258)&lt;&gt;"", AG258=""), "Missing 3rd Comment Likes",
IF(AND($AO$3, $AP$3, CONCATENATE(Z258:AH258)&lt;&gt;"", AH258=""), "Missing 3rd Comment Dislikes", "Valid"
)))))))))))))))))))))))))))))))))</f>
        <v>Unused</v>
      </c>
      <c r="C256" s="302"/>
      <c r="D256" s="351" t="s">
        <v>1371</v>
      </c>
      <c r="E256" s="352"/>
      <c r="F256" s="302"/>
      <c r="G256" s="302"/>
      <c r="H256" s="305"/>
      <c r="I256" s="352"/>
      <c r="J256" s="302"/>
      <c r="K256" s="302"/>
      <c r="L256" s="305"/>
      <c r="M256" s="354"/>
      <c r="N256" s="355"/>
      <c r="O256" s="356"/>
      <c r="P256" s="356"/>
      <c r="Q256" s="357"/>
      <c r="R256" s="358"/>
      <c r="S256" s="356"/>
      <c r="T256" s="356"/>
      <c r="U256" s="357"/>
      <c r="V256" s="358"/>
      <c r="W256" s="356"/>
      <c r="X256" s="356"/>
      <c r="Y256" s="359"/>
      <c r="Z256" s="360"/>
      <c r="AA256" s="305"/>
      <c r="AB256" s="354"/>
      <c r="AC256" s="302"/>
      <c r="AD256" s="302"/>
      <c r="AE256" s="302"/>
      <c r="AF256" s="305"/>
      <c r="AG256" s="361"/>
      <c r="AH256" s="458"/>
      <c r="AI256" s="108"/>
      <c r="AJ256" s="108"/>
      <c r="AK256" s="108"/>
      <c r="AL256" s="108"/>
      <c r="AM256" s="108"/>
      <c r="AN256" s="108"/>
      <c r="AO256" s="108"/>
      <c r="AP256" s="108"/>
      <c r="AQ256" s="108"/>
    </row>
    <row r="257" ht="22.5" customHeight="1">
      <c r="B257" s="331"/>
      <c r="D257" s="363"/>
      <c r="E257" s="331"/>
      <c r="H257" s="327"/>
      <c r="I257" s="331"/>
      <c r="L257" s="327"/>
      <c r="M257" s="331"/>
      <c r="N257" s="333"/>
      <c r="O257" s="334"/>
      <c r="P257" s="334"/>
      <c r="Q257" s="335"/>
      <c r="R257" s="336"/>
      <c r="S257" s="334"/>
      <c r="T257" s="334"/>
      <c r="U257" s="335"/>
      <c r="V257" s="336"/>
      <c r="W257" s="334"/>
      <c r="X257" s="334"/>
      <c r="Y257" s="337"/>
      <c r="Z257" s="364"/>
      <c r="AA257" s="327"/>
      <c r="AB257" s="365"/>
      <c r="AF257" s="327"/>
      <c r="AG257" s="366"/>
      <c r="AH257" s="367"/>
      <c r="AI257" s="108"/>
      <c r="AJ257" s="108"/>
      <c r="AK257" s="108"/>
      <c r="AL257" s="108"/>
      <c r="AM257" s="108"/>
      <c r="AN257" s="108"/>
      <c r="AO257" s="108"/>
      <c r="AP257" s="108"/>
      <c r="AQ257" s="108"/>
    </row>
    <row r="258" ht="22.5" customHeight="1">
      <c r="B258" s="181"/>
      <c r="C258" s="309"/>
      <c r="D258" s="368"/>
      <c r="E258" s="181"/>
      <c r="F258" s="309"/>
      <c r="G258" s="309"/>
      <c r="H258" s="310"/>
      <c r="I258" s="181"/>
      <c r="J258" s="309"/>
      <c r="K258" s="309"/>
      <c r="L258" s="310"/>
      <c r="M258" s="181"/>
      <c r="N258" s="342"/>
      <c r="O258" s="343"/>
      <c r="P258" s="343"/>
      <c r="Q258" s="344"/>
      <c r="R258" s="345"/>
      <c r="S258" s="343"/>
      <c r="T258" s="343"/>
      <c r="U258" s="344"/>
      <c r="V258" s="345"/>
      <c r="W258" s="343"/>
      <c r="X258" s="343"/>
      <c r="Y258" s="346"/>
      <c r="Z258" s="369"/>
      <c r="AA258" s="310"/>
      <c r="AB258" s="370"/>
      <c r="AC258" s="309"/>
      <c r="AD258" s="309"/>
      <c r="AE258" s="309"/>
      <c r="AF258" s="310"/>
      <c r="AG258" s="371"/>
      <c r="AH258" s="372"/>
      <c r="AI258" s="108"/>
      <c r="AJ258" s="108"/>
      <c r="AK258" s="108"/>
      <c r="AL258" s="108"/>
      <c r="AM258" s="108"/>
      <c r="AN258" s="108"/>
      <c r="AO258" s="108"/>
      <c r="AP258" s="108"/>
      <c r="AQ258" s="108"/>
    </row>
    <row r="259" ht="22.5" customHeight="1">
      <c r="B259" s="315" t="str">
        <f>IF(ISBLANK(D259), "Missing ID",
IF(CONCATENATE(E259:AG261)="", "Unused",
IF(AND(ISBLANK(E259), ISBLANK(I259)), "Missing Headline and Content",
IF(ISBLANK(M259), "Missing Is True",
IF(AND(M259&lt;&gt;"Yes", M259&lt;&gt;"No"), "Is True must be Yes or No",
IF(AND($AJ$3, NOT(ISBLANK(N259)), NOT(ISNUMBER(N259))), "Changes to Followers for Likes must be a Number",
IF(AND($AK$3, NOT(ISBLANK(O259)), NOT(ISNUMBER(O259))), "Changes to Followers for Disikes must be a Number",
IF(AND($AL$3, NOT(ISBLANK(P259)), NOT(ISNUMBER(P259))), "Changes to Followers for Shares must be a Number",
IF(AND($AM$3, NOT(ISBLANK(Q259)), NOT(ISNUMBER(Q259))), "Changes to Followers for Flags must be a Number",
IF(AND($AJ$3, NOT(ISBLANK(R259)), NOT(ISNUMBER(R259))), "Changes to Credibility for Likes must be a Number",
IF(AND($AK$3, NOT(ISBLANK(S259)), NOT(ISNUMBER(S259))), "Changes to Credibility for Disikes must be a Number",
IF(AND($AL$3, NOT(ISBLANK(T259)), NOT(ISNUMBER(T259))), "Changes to Credibility for Shares must be a Number",
IF(AND($AM$3, NOT(ISBLANK(U259)), NOT(ISNUMBER(U259))), "Changes to Credibility for Flags must be a Number",
IF(AND($AJ$3, $AP$3, NOT(ISBLANK(V259)), NOT(ISNUMBER(V259))), "Number of Likes must be a Number",
IF(AND($AK$3, $AP$3, NOT(ISBLANK(W259)), NOT(ISNUMBER(W259))), "Number of Disikes must be a Number",
IF(AND($AL$3, $AP$3, NOT(ISBLANK(X259)), NOT(ISNUMBER(X259))), "Number of Shares must be a Number",
IF(AND($AM$3, $AP$3, NOT(ISBLANK(Y259)), NOT(ISNUMBER(Y259))), "Number of Flags must be a Number",
IF(AND($AJ$3, $AP$3, NOT(ISBLANK(V259)), V259&lt;0), "Number of Likes cannot be Negative",
IF(AND($AK$3, $AP$3, NOT(ISBLANK(W259)), W259&lt;0), "Number of Disikes cannot be Negative",
IF(AND($AL$3, $AP$3, NOT(ISBLANK(X259)), X259&lt;0), "Number of Shares cannot be Negative",
IF(AND($AM$3, $AP$3, NOT(ISBLANK(Y259)), Y259&lt;0), "Number of Flags cannot be Negative",
IF(AND(CONCATENATE(Z259:AH259)&lt;&gt;"", Z259=""), "Missing 1st Comment Source Name",
IF(AND(CONCATENATE(Z259:AH259)&lt;&gt;"", AB259=""), "Missing 1st Comment Message",
IF(AND($AN$3, $AP$3, CONCATENATE(Z259:AH259)&lt;&gt;"", AG259=""), "Missing 1st Comment Likes",
IF(AND($AO$3, $AP$3, CONCATENATE(Z259:AH259)&lt;&gt;"", AH259=""), "Missing 1st Comment Dislikes",
IF(AND(CONCATENATE(Z260:AH260)&lt;&gt;"", Z260=""), "Missing 2nd Comment Source Name",
IF(AND(CONCATENATE(Z260:AH260)&lt;&gt;"", AB260=""), "Missing 2nd Comment Message",
IF(AND($AN$3, $AP$3, CONCATENATE(Z260:AH260)&lt;&gt;"", AG260=""), "Missing 2nd Comment Likes",
IF(AND($AO$3, $AP$3, CONCATENATE(Z260:AH260)&lt;&gt;"", AH260=""), "Missing 2nd Comment Dislikes",
IF(AND(CONCATENATE(Z261:AH261)&lt;&gt;"", Z261=""), "Missing 3rd Comment Source Name",
IF(AND(CONCATENATE(Z261:AH261)&lt;&gt;"", AB261=""), "Missing 3rd Comment Message",
IF(AND($AN$3, $AP$3, CONCATENATE(Z261:AH261)&lt;&gt;"", AG261=""), "Missing 3rd Comment Likes",
IF(AND($AO$3, $AP$3, CONCATENATE(Z261:AH261)&lt;&gt;"", AH261=""), "Missing 3rd Comment Dislikes", "Valid"
)))))))))))))))))))))))))))))))))</f>
        <v>Unused</v>
      </c>
      <c r="C259" s="302"/>
      <c r="D259" s="316" t="s">
        <v>1372</v>
      </c>
      <c r="E259" s="317"/>
      <c r="F259" s="302"/>
      <c r="G259" s="302"/>
      <c r="H259" s="305"/>
      <c r="I259" s="317"/>
      <c r="J259" s="302"/>
      <c r="K259" s="302"/>
      <c r="L259" s="305"/>
      <c r="M259" s="319"/>
      <c r="N259" s="450"/>
      <c r="O259" s="451"/>
      <c r="P259" s="451"/>
      <c r="Q259" s="452"/>
      <c r="R259" s="453"/>
      <c r="S259" s="451"/>
      <c r="T259" s="451"/>
      <c r="U259" s="452"/>
      <c r="V259" s="453"/>
      <c r="W259" s="451"/>
      <c r="X259" s="451"/>
      <c r="Y259" s="454"/>
      <c r="Z259" s="325"/>
      <c r="AA259" s="305"/>
      <c r="AB259" s="319"/>
      <c r="AC259" s="302"/>
      <c r="AD259" s="302"/>
      <c r="AE259" s="302"/>
      <c r="AF259" s="305"/>
      <c r="AG259" s="328"/>
      <c r="AH259" s="455"/>
      <c r="AI259" s="108"/>
      <c r="AJ259" s="108"/>
      <c r="AK259" s="108"/>
      <c r="AL259" s="108"/>
      <c r="AM259" s="108"/>
      <c r="AN259" s="108"/>
      <c r="AO259" s="108"/>
      <c r="AP259" s="108"/>
      <c r="AQ259" s="108"/>
    </row>
    <row r="260" ht="22.5" customHeight="1">
      <c r="B260" s="331"/>
      <c r="D260" s="332"/>
      <c r="E260" s="331"/>
      <c r="H260" s="327"/>
      <c r="I260" s="331"/>
      <c r="L260" s="327"/>
      <c r="M260" s="331"/>
      <c r="N260" s="333"/>
      <c r="O260" s="334"/>
      <c r="P260" s="334"/>
      <c r="Q260" s="335"/>
      <c r="R260" s="336"/>
      <c r="S260" s="334"/>
      <c r="T260" s="334"/>
      <c r="U260" s="335"/>
      <c r="V260" s="336"/>
      <c r="W260" s="334"/>
      <c r="X260" s="334"/>
      <c r="Y260" s="337"/>
      <c r="Z260" s="338"/>
      <c r="AA260" s="327"/>
      <c r="AB260" s="326"/>
      <c r="AF260" s="327"/>
      <c r="AG260" s="339"/>
      <c r="AH260" s="456"/>
      <c r="AI260" s="108"/>
      <c r="AJ260" s="108"/>
      <c r="AK260" s="108"/>
      <c r="AL260" s="108"/>
      <c r="AM260" s="108"/>
      <c r="AN260" s="108"/>
      <c r="AO260" s="108"/>
      <c r="AP260" s="108"/>
      <c r="AQ260" s="108"/>
    </row>
    <row r="261" ht="22.5" customHeight="1">
      <c r="B261" s="181"/>
      <c r="C261" s="309"/>
      <c r="D261" s="341"/>
      <c r="E261" s="181"/>
      <c r="F261" s="309"/>
      <c r="G261" s="309"/>
      <c r="H261" s="310"/>
      <c r="I261" s="181"/>
      <c r="J261" s="309"/>
      <c r="K261" s="309"/>
      <c r="L261" s="310"/>
      <c r="M261" s="181"/>
      <c r="N261" s="342"/>
      <c r="O261" s="343"/>
      <c r="P261" s="343"/>
      <c r="Q261" s="344"/>
      <c r="R261" s="345"/>
      <c r="S261" s="343"/>
      <c r="T261" s="343"/>
      <c r="U261" s="344"/>
      <c r="V261" s="345"/>
      <c r="W261" s="343"/>
      <c r="X261" s="343"/>
      <c r="Y261" s="346"/>
      <c r="Z261" s="347"/>
      <c r="AA261" s="310"/>
      <c r="AB261" s="348"/>
      <c r="AC261" s="309"/>
      <c r="AD261" s="309"/>
      <c r="AE261" s="309"/>
      <c r="AF261" s="310"/>
      <c r="AG261" s="349"/>
      <c r="AH261" s="457"/>
      <c r="AI261" s="108"/>
      <c r="AJ261" s="108"/>
      <c r="AK261" s="108"/>
      <c r="AL261" s="108"/>
      <c r="AM261" s="108"/>
      <c r="AN261" s="108"/>
      <c r="AO261" s="108"/>
      <c r="AP261" s="108"/>
      <c r="AQ261" s="108"/>
    </row>
    <row r="262" ht="22.5" customHeight="1">
      <c r="B262" s="315" t="str">
        <f>IF(ISBLANK(D262), "Missing ID",
IF(CONCATENATE(E262:AG264)="", "Unused",
IF(AND(ISBLANK(E262), ISBLANK(I262)), "Missing Headline and Content",
IF(ISBLANK(M262), "Missing Is True",
IF(AND(M262&lt;&gt;"Yes", M262&lt;&gt;"No"), "Is True must be Yes or No",
IF(AND($AJ$3, NOT(ISBLANK(N262)), NOT(ISNUMBER(N262))), "Changes to Followers for Likes must be a Number",
IF(AND($AK$3, NOT(ISBLANK(O262)), NOT(ISNUMBER(O262))), "Changes to Followers for Disikes must be a Number",
IF(AND($AL$3, NOT(ISBLANK(P262)), NOT(ISNUMBER(P262))), "Changes to Followers for Shares must be a Number",
IF(AND($AM$3, NOT(ISBLANK(Q262)), NOT(ISNUMBER(Q262))), "Changes to Followers for Flags must be a Number",
IF(AND($AJ$3, NOT(ISBLANK(R262)), NOT(ISNUMBER(R262))), "Changes to Credibility for Likes must be a Number",
IF(AND($AK$3, NOT(ISBLANK(S262)), NOT(ISNUMBER(S262))), "Changes to Credibility for Disikes must be a Number",
IF(AND($AL$3, NOT(ISBLANK(T262)), NOT(ISNUMBER(T262))), "Changes to Credibility for Shares must be a Number",
IF(AND($AM$3, NOT(ISBLANK(U262)), NOT(ISNUMBER(U262))), "Changes to Credibility for Flags must be a Number",
IF(AND($AJ$3, $AP$3, NOT(ISBLANK(V262)), NOT(ISNUMBER(V262))), "Number of Likes must be a Number",
IF(AND($AK$3, $AP$3, NOT(ISBLANK(W262)), NOT(ISNUMBER(W262))), "Number of Disikes must be a Number",
IF(AND($AL$3, $AP$3, NOT(ISBLANK(X262)), NOT(ISNUMBER(X262))), "Number of Shares must be a Number",
IF(AND($AM$3, $AP$3, NOT(ISBLANK(Y262)), NOT(ISNUMBER(Y262))), "Number of Flags must be a Number",
IF(AND($AJ$3, $AP$3, NOT(ISBLANK(V262)), V262&lt;0), "Number of Likes cannot be Negative",
IF(AND($AK$3, $AP$3, NOT(ISBLANK(W262)), W262&lt;0), "Number of Disikes cannot be Negative",
IF(AND($AL$3, $AP$3, NOT(ISBLANK(X262)), X262&lt;0), "Number of Shares cannot be Negative",
IF(AND($AM$3, $AP$3, NOT(ISBLANK(Y262)), Y262&lt;0), "Number of Flags cannot be Negative",
IF(AND(CONCATENATE(Z262:AH262)&lt;&gt;"", Z262=""), "Missing 1st Comment Source Name",
IF(AND(CONCATENATE(Z262:AH262)&lt;&gt;"", AB262=""), "Missing 1st Comment Message",
IF(AND($AN$3, $AP$3, CONCATENATE(Z262:AH262)&lt;&gt;"", AG262=""), "Missing 1st Comment Likes",
IF(AND($AO$3, $AP$3, CONCATENATE(Z262:AH262)&lt;&gt;"", AH262=""), "Missing 1st Comment Dislikes",
IF(AND(CONCATENATE(Z263:AH263)&lt;&gt;"", Z263=""), "Missing 2nd Comment Source Name",
IF(AND(CONCATENATE(Z263:AH263)&lt;&gt;"", AB263=""), "Missing 2nd Comment Message",
IF(AND($AN$3, $AP$3, CONCATENATE(Z263:AH263)&lt;&gt;"", AG263=""), "Missing 2nd Comment Likes",
IF(AND($AO$3, $AP$3, CONCATENATE(Z263:AH263)&lt;&gt;"", AH263=""), "Missing 2nd Comment Dislikes",
IF(AND(CONCATENATE(Z264:AH264)&lt;&gt;"", Z264=""), "Missing 3rd Comment Source Name",
IF(AND(CONCATENATE(Z264:AH264)&lt;&gt;"", AB264=""), "Missing 3rd Comment Message",
IF(AND($AN$3, $AP$3, CONCATENATE(Z264:AH264)&lt;&gt;"", AG264=""), "Missing 3rd Comment Likes",
IF(AND($AO$3, $AP$3, CONCATENATE(Z264:AH264)&lt;&gt;"", AH264=""), "Missing 3rd Comment Dislikes", "Valid"
)))))))))))))))))))))))))))))))))</f>
        <v>Unused</v>
      </c>
      <c r="C262" s="302"/>
      <c r="D262" s="351" t="s">
        <v>1373</v>
      </c>
      <c r="E262" s="352"/>
      <c r="F262" s="302"/>
      <c r="G262" s="302"/>
      <c r="H262" s="305"/>
      <c r="I262" s="352"/>
      <c r="J262" s="302"/>
      <c r="K262" s="302"/>
      <c r="L262" s="305"/>
      <c r="M262" s="354"/>
      <c r="N262" s="355"/>
      <c r="O262" s="356"/>
      <c r="P262" s="356"/>
      <c r="Q262" s="357"/>
      <c r="R262" s="358"/>
      <c r="S262" s="356"/>
      <c r="T262" s="356"/>
      <c r="U262" s="357"/>
      <c r="V262" s="358"/>
      <c r="W262" s="356"/>
      <c r="X262" s="356"/>
      <c r="Y262" s="359"/>
      <c r="Z262" s="360"/>
      <c r="AA262" s="305"/>
      <c r="AB262" s="354"/>
      <c r="AC262" s="302"/>
      <c r="AD262" s="302"/>
      <c r="AE262" s="302"/>
      <c r="AF262" s="305"/>
      <c r="AG262" s="361"/>
      <c r="AH262" s="458"/>
      <c r="AI262" s="108"/>
      <c r="AJ262" s="108"/>
      <c r="AK262" s="108"/>
      <c r="AL262" s="108"/>
      <c r="AM262" s="108"/>
      <c r="AN262" s="108"/>
      <c r="AO262" s="108"/>
      <c r="AP262" s="108"/>
      <c r="AQ262" s="108"/>
    </row>
    <row r="263" ht="22.5" customHeight="1">
      <c r="B263" s="331"/>
      <c r="D263" s="363"/>
      <c r="E263" s="331"/>
      <c r="H263" s="327"/>
      <c r="I263" s="331"/>
      <c r="L263" s="327"/>
      <c r="M263" s="331"/>
      <c r="N263" s="333"/>
      <c r="O263" s="334"/>
      <c r="P263" s="334"/>
      <c r="Q263" s="335"/>
      <c r="R263" s="336"/>
      <c r="S263" s="334"/>
      <c r="T263" s="334"/>
      <c r="U263" s="335"/>
      <c r="V263" s="336"/>
      <c r="W263" s="334"/>
      <c r="X263" s="334"/>
      <c r="Y263" s="337"/>
      <c r="Z263" s="364"/>
      <c r="AA263" s="327"/>
      <c r="AB263" s="365"/>
      <c r="AF263" s="327"/>
      <c r="AG263" s="366"/>
      <c r="AH263" s="367"/>
      <c r="AI263" s="108"/>
      <c r="AJ263" s="108"/>
      <c r="AK263" s="108"/>
      <c r="AL263" s="108"/>
      <c r="AM263" s="108"/>
      <c r="AN263" s="108"/>
      <c r="AO263" s="108"/>
      <c r="AP263" s="108"/>
      <c r="AQ263" s="108"/>
    </row>
    <row r="264" ht="22.5" customHeight="1">
      <c r="B264" s="181"/>
      <c r="C264" s="309"/>
      <c r="D264" s="368"/>
      <c r="E264" s="181"/>
      <c r="F264" s="309"/>
      <c r="G264" s="309"/>
      <c r="H264" s="310"/>
      <c r="I264" s="181"/>
      <c r="J264" s="309"/>
      <c r="K264" s="309"/>
      <c r="L264" s="310"/>
      <c r="M264" s="181"/>
      <c r="N264" s="342"/>
      <c r="O264" s="343"/>
      <c r="P264" s="343"/>
      <c r="Q264" s="344"/>
      <c r="R264" s="345"/>
      <c r="S264" s="343"/>
      <c r="T264" s="343"/>
      <c r="U264" s="344"/>
      <c r="V264" s="345"/>
      <c r="W264" s="343"/>
      <c r="X264" s="343"/>
      <c r="Y264" s="346"/>
      <c r="Z264" s="369"/>
      <c r="AA264" s="310"/>
      <c r="AB264" s="370"/>
      <c r="AC264" s="309"/>
      <c r="AD264" s="309"/>
      <c r="AE264" s="309"/>
      <c r="AF264" s="310"/>
      <c r="AG264" s="371"/>
      <c r="AH264" s="372"/>
      <c r="AI264" s="108"/>
      <c r="AJ264" s="108"/>
      <c r="AK264" s="108"/>
      <c r="AL264" s="108"/>
      <c r="AM264" s="108"/>
      <c r="AN264" s="108"/>
      <c r="AO264" s="108"/>
      <c r="AP264" s="108"/>
      <c r="AQ264" s="108"/>
    </row>
    <row r="265" ht="22.5" customHeight="1">
      <c r="B265" s="315" t="str">
        <f>IF(ISBLANK(D265), "Missing ID",
IF(CONCATENATE(E265:AG267)="", "Unused",
IF(AND(ISBLANK(E265), ISBLANK(I265)), "Missing Headline and Content",
IF(ISBLANK(M265), "Missing Is True",
IF(AND(M265&lt;&gt;"Yes", M265&lt;&gt;"No"), "Is True must be Yes or No",
IF(AND($AJ$3, NOT(ISBLANK(N265)), NOT(ISNUMBER(N265))), "Changes to Followers for Likes must be a Number",
IF(AND($AK$3, NOT(ISBLANK(O265)), NOT(ISNUMBER(O265))), "Changes to Followers for Disikes must be a Number",
IF(AND($AL$3, NOT(ISBLANK(P265)), NOT(ISNUMBER(P265))), "Changes to Followers for Shares must be a Number",
IF(AND($AM$3, NOT(ISBLANK(Q265)), NOT(ISNUMBER(Q265))), "Changes to Followers for Flags must be a Number",
IF(AND($AJ$3, NOT(ISBLANK(R265)), NOT(ISNUMBER(R265))), "Changes to Credibility for Likes must be a Number",
IF(AND($AK$3, NOT(ISBLANK(S265)), NOT(ISNUMBER(S265))), "Changes to Credibility for Disikes must be a Number",
IF(AND($AL$3, NOT(ISBLANK(T265)), NOT(ISNUMBER(T265))), "Changes to Credibility for Shares must be a Number",
IF(AND($AM$3, NOT(ISBLANK(U265)), NOT(ISNUMBER(U265))), "Changes to Credibility for Flags must be a Number",
IF(AND($AJ$3, $AP$3, NOT(ISBLANK(V265)), NOT(ISNUMBER(V265))), "Number of Likes must be a Number",
IF(AND($AK$3, $AP$3, NOT(ISBLANK(W265)), NOT(ISNUMBER(W265))), "Number of Disikes must be a Number",
IF(AND($AL$3, $AP$3, NOT(ISBLANK(X265)), NOT(ISNUMBER(X265))), "Number of Shares must be a Number",
IF(AND($AM$3, $AP$3, NOT(ISBLANK(Y265)), NOT(ISNUMBER(Y265))), "Number of Flags must be a Number",
IF(AND($AJ$3, $AP$3, NOT(ISBLANK(V265)), V265&lt;0), "Number of Likes cannot be Negative",
IF(AND($AK$3, $AP$3, NOT(ISBLANK(W265)), W265&lt;0), "Number of Disikes cannot be Negative",
IF(AND($AL$3, $AP$3, NOT(ISBLANK(X265)), X265&lt;0), "Number of Shares cannot be Negative",
IF(AND($AM$3, $AP$3, NOT(ISBLANK(Y265)), Y265&lt;0), "Number of Flags cannot be Negative",
IF(AND(CONCATENATE(Z265:AH265)&lt;&gt;"", Z265=""), "Missing 1st Comment Source Name",
IF(AND(CONCATENATE(Z265:AH265)&lt;&gt;"", AB265=""), "Missing 1st Comment Message",
IF(AND($AN$3, $AP$3, CONCATENATE(Z265:AH265)&lt;&gt;"", AG265=""), "Missing 1st Comment Likes",
IF(AND($AO$3, $AP$3, CONCATENATE(Z265:AH265)&lt;&gt;"", AH265=""), "Missing 1st Comment Dislikes",
IF(AND(CONCATENATE(Z266:AH266)&lt;&gt;"", Z266=""), "Missing 2nd Comment Source Name",
IF(AND(CONCATENATE(Z266:AH266)&lt;&gt;"", AB266=""), "Missing 2nd Comment Message",
IF(AND($AN$3, $AP$3, CONCATENATE(Z266:AH266)&lt;&gt;"", AG266=""), "Missing 2nd Comment Likes",
IF(AND($AO$3, $AP$3, CONCATENATE(Z266:AH266)&lt;&gt;"", AH266=""), "Missing 2nd Comment Dislikes",
IF(AND(CONCATENATE(Z267:AH267)&lt;&gt;"", Z267=""), "Missing 3rd Comment Source Name",
IF(AND(CONCATENATE(Z267:AH267)&lt;&gt;"", AB267=""), "Missing 3rd Comment Message",
IF(AND($AN$3, $AP$3, CONCATENATE(Z267:AH267)&lt;&gt;"", AG267=""), "Missing 3rd Comment Likes",
IF(AND($AO$3, $AP$3, CONCATENATE(Z267:AH267)&lt;&gt;"", AH267=""), "Missing 3rd Comment Dislikes", "Valid"
)))))))))))))))))))))))))))))))))</f>
        <v>Unused</v>
      </c>
      <c r="C265" s="302"/>
      <c r="D265" s="316" t="s">
        <v>1374</v>
      </c>
      <c r="E265" s="317"/>
      <c r="F265" s="302"/>
      <c r="G265" s="302"/>
      <c r="H265" s="305"/>
      <c r="I265" s="317"/>
      <c r="J265" s="302"/>
      <c r="K265" s="302"/>
      <c r="L265" s="305"/>
      <c r="M265" s="319"/>
      <c r="N265" s="450"/>
      <c r="O265" s="451"/>
      <c r="P265" s="451"/>
      <c r="Q265" s="452"/>
      <c r="R265" s="453"/>
      <c r="S265" s="451"/>
      <c r="T265" s="451"/>
      <c r="U265" s="452"/>
      <c r="V265" s="453"/>
      <c r="W265" s="451"/>
      <c r="X265" s="451"/>
      <c r="Y265" s="454"/>
      <c r="Z265" s="325"/>
      <c r="AA265" s="305"/>
      <c r="AB265" s="319"/>
      <c r="AC265" s="302"/>
      <c r="AD265" s="302"/>
      <c r="AE265" s="302"/>
      <c r="AF265" s="305"/>
      <c r="AG265" s="328"/>
      <c r="AH265" s="455"/>
      <c r="AI265" s="108"/>
      <c r="AJ265" s="108"/>
      <c r="AK265" s="108"/>
      <c r="AL265" s="108"/>
      <c r="AM265" s="108"/>
      <c r="AN265" s="108"/>
      <c r="AO265" s="108"/>
      <c r="AP265" s="108"/>
      <c r="AQ265" s="108"/>
    </row>
    <row r="266" ht="22.5" customHeight="1">
      <c r="B266" s="331"/>
      <c r="D266" s="332"/>
      <c r="E266" s="331"/>
      <c r="H266" s="327"/>
      <c r="I266" s="331"/>
      <c r="L266" s="327"/>
      <c r="M266" s="331"/>
      <c r="N266" s="333"/>
      <c r="O266" s="334"/>
      <c r="P266" s="334"/>
      <c r="Q266" s="335"/>
      <c r="R266" s="336"/>
      <c r="S266" s="334"/>
      <c r="T266" s="334"/>
      <c r="U266" s="335"/>
      <c r="V266" s="336"/>
      <c r="W266" s="334"/>
      <c r="X266" s="334"/>
      <c r="Y266" s="337"/>
      <c r="Z266" s="338"/>
      <c r="AA266" s="327"/>
      <c r="AB266" s="326"/>
      <c r="AF266" s="327"/>
      <c r="AG266" s="339"/>
      <c r="AH266" s="456"/>
      <c r="AI266" s="108"/>
      <c r="AJ266" s="108"/>
      <c r="AK266" s="108"/>
      <c r="AL266" s="108"/>
      <c r="AM266" s="108"/>
      <c r="AN266" s="108"/>
      <c r="AO266" s="108"/>
      <c r="AP266" s="108"/>
      <c r="AQ266" s="108"/>
    </row>
    <row r="267" ht="22.5" customHeight="1">
      <c r="B267" s="181"/>
      <c r="C267" s="309"/>
      <c r="D267" s="341"/>
      <c r="E267" s="181"/>
      <c r="F267" s="309"/>
      <c r="G267" s="309"/>
      <c r="H267" s="310"/>
      <c r="I267" s="181"/>
      <c r="J267" s="309"/>
      <c r="K267" s="309"/>
      <c r="L267" s="310"/>
      <c r="M267" s="181"/>
      <c r="N267" s="342"/>
      <c r="O267" s="343"/>
      <c r="P267" s="343"/>
      <c r="Q267" s="344"/>
      <c r="R267" s="345"/>
      <c r="S267" s="343"/>
      <c r="T267" s="343"/>
      <c r="U267" s="344"/>
      <c r="V267" s="345"/>
      <c r="W267" s="343"/>
      <c r="X267" s="343"/>
      <c r="Y267" s="346"/>
      <c r="Z267" s="347"/>
      <c r="AA267" s="310"/>
      <c r="AB267" s="348"/>
      <c r="AC267" s="309"/>
      <c r="AD267" s="309"/>
      <c r="AE267" s="309"/>
      <c r="AF267" s="310"/>
      <c r="AG267" s="349"/>
      <c r="AH267" s="457"/>
      <c r="AI267" s="108"/>
      <c r="AJ267" s="108"/>
      <c r="AK267" s="108"/>
      <c r="AL267" s="108"/>
      <c r="AM267" s="108"/>
      <c r="AN267" s="108"/>
      <c r="AO267" s="108"/>
      <c r="AP267" s="108"/>
      <c r="AQ267" s="108"/>
    </row>
    <row r="268" ht="22.5" customHeight="1">
      <c r="B268" s="315" t="str">
        <f>IF(ISBLANK(D268), "Missing ID",
IF(CONCATENATE(E268:AG270)="", "Unused",
IF(AND(ISBLANK(E268), ISBLANK(I268)), "Missing Headline and Content",
IF(ISBLANK(M268), "Missing Is True",
IF(AND(M268&lt;&gt;"Yes", M268&lt;&gt;"No"), "Is True must be Yes or No",
IF(AND($AJ$3, NOT(ISBLANK(N268)), NOT(ISNUMBER(N268))), "Changes to Followers for Likes must be a Number",
IF(AND($AK$3, NOT(ISBLANK(O268)), NOT(ISNUMBER(O268))), "Changes to Followers for Disikes must be a Number",
IF(AND($AL$3, NOT(ISBLANK(P268)), NOT(ISNUMBER(P268))), "Changes to Followers for Shares must be a Number",
IF(AND($AM$3, NOT(ISBLANK(Q268)), NOT(ISNUMBER(Q268))), "Changes to Followers for Flags must be a Number",
IF(AND($AJ$3, NOT(ISBLANK(R268)), NOT(ISNUMBER(R268))), "Changes to Credibility for Likes must be a Number",
IF(AND($AK$3, NOT(ISBLANK(S268)), NOT(ISNUMBER(S268))), "Changes to Credibility for Disikes must be a Number",
IF(AND($AL$3, NOT(ISBLANK(T268)), NOT(ISNUMBER(T268))), "Changes to Credibility for Shares must be a Number",
IF(AND($AM$3, NOT(ISBLANK(U268)), NOT(ISNUMBER(U268))), "Changes to Credibility for Flags must be a Number",
IF(AND($AJ$3, $AP$3, NOT(ISBLANK(V268)), NOT(ISNUMBER(V268))), "Number of Likes must be a Number",
IF(AND($AK$3, $AP$3, NOT(ISBLANK(W268)), NOT(ISNUMBER(W268))), "Number of Disikes must be a Number",
IF(AND($AL$3, $AP$3, NOT(ISBLANK(X268)), NOT(ISNUMBER(X268))), "Number of Shares must be a Number",
IF(AND($AM$3, $AP$3, NOT(ISBLANK(Y268)), NOT(ISNUMBER(Y268))), "Number of Flags must be a Number",
IF(AND($AJ$3, $AP$3, NOT(ISBLANK(V268)), V268&lt;0), "Number of Likes cannot be Negative",
IF(AND($AK$3, $AP$3, NOT(ISBLANK(W268)), W268&lt;0), "Number of Disikes cannot be Negative",
IF(AND($AL$3, $AP$3, NOT(ISBLANK(X268)), X268&lt;0), "Number of Shares cannot be Negative",
IF(AND($AM$3, $AP$3, NOT(ISBLANK(Y268)), Y268&lt;0), "Number of Flags cannot be Negative",
IF(AND(CONCATENATE(Z268:AH268)&lt;&gt;"", Z268=""), "Missing 1st Comment Source Name",
IF(AND(CONCATENATE(Z268:AH268)&lt;&gt;"", AB268=""), "Missing 1st Comment Message",
IF(AND($AN$3, $AP$3, CONCATENATE(Z268:AH268)&lt;&gt;"", AG268=""), "Missing 1st Comment Likes",
IF(AND($AO$3, $AP$3, CONCATENATE(Z268:AH268)&lt;&gt;"", AH268=""), "Missing 1st Comment Dislikes",
IF(AND(CONCATENATE(Z269:AH269)&lt;&gt;"", Z269=""), "Missing 2nd Comment Source Name",
IF(AND(CONCATENATE(Z269:AH269)&lt;&gt;"", AB269=""), "Missing 2nd Comment Message",
IF(AND($AN$3, $AP$3, CONCATENATE(Z269:AH269)&lt;&gt;"", AG269=""), "Missing 2nd Comment Likes",
IF(AND($AO$3, $AP$3, CONCATENATE(Z269:AH269)&lt;&gt;"", AH269=""), "Missing 2nd Comment Dislikes",
IF(AND(CONCATENATE(Z270:AH270)&lt;&gt;"", Z270=""), "Missing 3rd Comment Source Name",
IF(AND(CONCATENATE(Z270:AH270)&lt;&gt;"", AB270=""), "Missing 3rd Comment Message",
IF(AND($AN$3, $AP$3, CONCATENATE(Z270:AH270)&lt;&gt;"", AG270=""), "Missing 3rd Comment Likes",
IF(AND($AO$3, $AP$3, CONCATENATE(Z270:AH270)&lt;&gt;"", AH270=""), "Missing 3rd Comment Dislikes", "Valid"
)))))))))))))))))))))))))))))))))</f>
        <v>Unused</v>
      </c>
      <c r="C268" s="302"/>
      <c r="D268" s="351" t="s">
        <v>1375</v>
      </c>
      <c r="E268" s="352"/>
      <c r="F268" s="302"/>
      <c r="G268" s="302"/>
      <c r="H268" s="305"/>
      <c r="I268" s="352"/>
      <c r="J268" s="302"/>
      <c r="K268" s="302"/>
      <c r="L268" s="305"/>
      <c r="M268" s="354"/>
      <c r="N268" s="355"/>
      <c r="O268" s="356"/>
      <c r="P268" s="356"/>
      <c r="Q268" s="357"/>
      <c r="R268" s="358"/>
      <c r="S268" s="356"/>
      <c r="T268" s="356"/>
      <c r="U268" s="357"/>
      <c r="V268" s="358"/>
      <c r="W268" s="356"/>
      <c r="X268" s="356"/>
      <c r="Y268" s="359"/>
      <c r="Z268" s="360"/>
      <c r="AA268" s="305"/>
      <c r="AB268" s="354"/>
      <c r="AC268" s="302"/>
      <c r="AD268" s="302"/>
      <c r="AE268" s="302"/>
      <c r="AF268" s="305"/>
      <c r="AG268" s="361"/>
      <c r="AH268" s="458"/>
      <c r="AI268" s="108"/>
      <c r="AJ268" s="108"/>
      <c r="AK268" s="108"/>
      <c r="AL268" s="108"/>
      <c r="AM268" s="108"/>
      <c r="AN268" s="108"/>
      <c r="AO268" s="108"/>
      <c r="AP268" s="108"/>
      <c r="AQ268" s="108"/>
    </row>
    <row r="269" ht="22.5" customHeight="1">
      <c r="B269" s="331"/>
      <c r="D269" s="363"/>
      <c r="E269" s="331"/>
      <c r="H269" s="327"/>
      <c r="I269" s="331"/>
      <c r="L269" s="327"/>
      <c r="M269" s="331"/>
      <c r="N269" s="333"/>
      <c r="O269" s="334"/>
      <c r="P269" s="334"/>
      <c r="Q269" s="335"/>
      <c r="R269" s="336"/>
      <c r="S269" s="334"/>
      <c r="T269" s="334"/>
      <c r="U269" s="335"/>
      <c r="V269" s="336"/>
      <c r="W269" s="334"/>
      <c r="X269" s="334"/>
      <c r="Y269" s="337"/>
      <c r="Z269" s="364"/>
      <c r="AA269" s="327"/>
      <c r="AB269" s="365"/>
      <c r="AF269" s="327"/>
      <c r="AG269" s="366"/>
      <c r="AH269" s="367"/>
      <c r="AI269" s="108"/>
      <c r="AJ269" s="108"/>
      <c r="AK269" s="108"/>
      <c r="AL269" s="108"/>
      <c r="AM269" s="108"/>
      <c r="AN269" s="108"/>
      <c r="AO269" s="108"/>
      <c r="AP269" s="108"/>
      <c r="AQ269" s="108"/>
    </row>
    <row r="270" ht="22.5" customHeight="1">
      <c r="B270" s="181"/>
      <c r="C270" s="309"/>
      <c r="D270" s="368"/>
      <c r="E270" s="181"/>
      <c r="F270" s="309"/>
      <c r="G270" s="309"/>
      <c r="H270" s="310"/>
      <c r="I270" s="181"/>
      <c r="J270" s="309"/>
      <c r="K270" s="309"/>
      <c r="L270" s="310"/>
      <c r="M270" s="181"/>
      <c r="N270" s="342"/>
      <c r="O270" s="343"/>
      <c r="P270" s="343"/>
      <c r="Q270" s="344"/>
      <c r="R270" s="345"/>
      <c r="S270" s="343"/>
      <c r="T270" s="343"/>
      <c r="U270" s="344"/>
      <c r="V270" s="345"/>
      <c r="W270" s="343"/>
      <c r="X270" s="343"/>
      <c r="Y270" s="346"/>
      <c r="Z270" s="369"/>
      <c r="AA270" s="310"/>
      <c r="AB270" s="370"/>
      <c r="AC270" s="309"/>
      <c r="AD270" s="309"/>
      <c r="AE270" s="309"/>
      <c r="AF270" s="310"/>
      <c r="AG270" s="371"/>
      <c r="AH270" s="372"/>
      <c r="AI270" s="108"/>
      <c r="AJ270" s="108"/>
      <c r="AK270" s="108"/>
      <c r="AL270" s="108"/>
      <c r="AM270" s="108"/>
      <c r="AN270" s="108"/>
      <c r="AO270" s="108"/>
      <c r="AP270" s="108"/>
      <c r="AQ270" s="108"/>
    </row>
    <row r="271" ht="22.5" customHeight="1">
      <c r="B271" s="315" t="str">
        <f>IF(ISBLANK(D271), "Missing ID",
IF(CONCATENATE(E271:AG273)="", "Unused",
IF(AND(ISBLANK(E271), ISBLANK(I271)), "Missing Headline and Content",
IF(ISBLANK(M271), "Missing Is True",
IF(AND(M271&lt;&gt;"Yes", M271&lt;&gt;"No"), "Is True must be Yes or No",
IF(AND($AJ$3, NOT(ISBLANK(N271)), NOT(ISNUMBER(N271))), "Changes to Followers for Likes must be a Number",
IF(AND($AK$3, NOT(ISBLANK(O271)), NOT(ISNUMBER(O271))), "Changes to Followers for Disikes must be a Number",
IF(AND($AL$3, NOT(ISBLANK(P271)), NOT(ISNUMBER(P271))), "Changes to Followers for Shares must be a Number",
IF(AND($AM$3, NOT(ISBLANK(Q271)), NOT(ISNUMBER(Q271))), "Changes to Followers for Flags must be a Number",
IF(AND($AJ$3, NOT(ISBLANK(R271)), NOT(ISNUMBER(R271))), "Changes to Credibility for Likes must be a Number",
IF(AND($AK$3, NOT(ISBLANK(S271)), NOT(ISNUMBER(S271))), "Changes to Credibility for Disikes must be a Number",
IF(AND($AL$3, NOT(ISBLANK(T271)), NOT(ISNUMBER(T271))), "Changes to Credibility for Shares must be a Number",
IF(AND($AM$3, NOT(ISBLANK(U271)), NOT(ISNUMBER(U271))), "Changes to Credibility for Flags must be a Number",
IF(AND($AJ$3, $AP$3, NOT(ISBLANK(V271)), NOT(ISNUMBER(V271))), "Number of Likes must be a Number",
IF(AND($AK$3, $AP$3, NOT(ISBLANK(W271)), NOT(ISNUMBER(W271))), "Number of Disikes must be a Number",
IF(AND($AL$3, $AP$3, NOT(ISBLANK(X271)), NOT(ISNUMBER(X271))), "Number of Shares must be a Number",
IF(AND($AM$3, $AP$3, NOT(ISBLANK(Y271)), NOT(ISNUMBER(Y271))), "Number of Flags must be a Number",
IF(AND($AJ$3, $AP$3, NOT(ISBLANK(V271)), V271&lt;0), "Number of Likes cannot be Negative",
IF(AND($AK$3, $AP$3, NOT(ISBLANK(W271)), W271&lt;0), "Number of Disikes cannot be Negative",
IF(AND($AL$3, $AP$3, NOT(ISBLANK(X271)), X271&lt;0), "Number of Shares cannot be Negative",
IF(AND($AM$3, $AP$3, NOT(ISBLANK(Y271)), Y271&lt;0), "Number of Flags cannot be Negative",
IF(AND(CONCATENATE(Z271:AH271)&lt;&gt;"", Z271=""), "Missing 1st Comment Source Name",
IF(AND(CONCATENATE(Z271:AH271)&lt;&gt;"", AB271=""), "Missing 1st Comment Message",
IF(AND($AN$3, $AP$3, CONCATENATE(Z271:AH271)&lt;&gt;"", AG271=""), "Missing 1st Comment Likes",
IF(AND($AO$3, $AP$3, CONCATENATE(Z271:AH271)&lt;&gt;"", AH271=""), "Missing 1st Comment Dislikes",
IF(AND(CONCATENATE(Z272:AH272)&lt;&gt;"", Z272=""), "Missing 2nd Comment Source Name",
IF(AND(CONCATENATE(Z272:AH272)&lt;&gt;"", AB272=""), "Missing 2nd Comment Message",
IF(AND($AN$3, $AP$3, CONCATENATE(Z272:AH272)&lt;&gt;"", AG272=""), "Missing 2nd Comment Likes",
IF(AND($AO$3, $AP$3, CONCATENATE(Z272:AH272)&lt;&gt;"", AH272=""), "Missing 2nd Comment Dislikes",
IF(AND(CONCATENATE(Z273:AH273)&lt;&gt;"", Z273=""), "Missing 3rd Comment Source Name",
IF(AND(CONCATENATE(Z273:AH273)&lt;&gt;"", AB273=""), "Missing 3rd Comment Message",
IF(AND($AN$3, $AP$3, CONCATENATE(Z273:AH273)&lt;&gt;"", AG273=""), "Missing 3rd Comment Likes",
IF(AND($AO$3, $AP$3, CONCATENATE(Z273:AH273)&lt;&gt;"", AH273=""), "Missing 3rd Comment Dislikes", "Valid"
)))))))))))))))))))))))))))))))))</f>
        <v>Unused</v>
      </c>
      <c r="C271" s="302"/>
      <c r="D271" s="316" t="s">
        <v>1376</v>
      </c>
      <c r="E271" s="317"/>
      <c r="F271" s="302"/>
      <c r="G271" s="302"/>
      <c r="H271" s="305"/>
      <c r="I271" s="317"/>
      <c r="J271" s="302"/>
      <c r="K271" s="302"/>
      <c r="L271" s="305"/>
      <c r="M271" s="319"/>
      <c r="N271" s="450"/>
      <c r="O271" s="451"/>
      <c r="P271" s="451"/>
      <c r="Q271" s="452"/>
      <c r="R271" s="453"/>
      <c r="S271" s="451"/>
      <c r="T271" s="451"/>
      <c r="U271" s="452"/>
      <c r="V271" s="453"/>
      <c r="W271" s="451"/>
      <c r="X271" s="451"/>
      <c r="Y271" s="454"/>
      <c r="Z271" s="325"/>
      <c r="AA271" s="305"/>
      <c r="AB271" s="319"/>
      <c r="AC271" s="302"/>
      <c r="AD271" s="302"/>
      <c r="AE271" s="302"/>
      <c r="AF271" s="305"/>
      <c r="AG271" s="328"/>
      <c r="AH271" s="455"/>
      <c r="AI271" s="108"/>
      <c r="AJ271" s="108"/>
      <c r="AK271" s="108"/>
      <c r="AL271" s="108"/>
      <c r="AM271" s="108"/>
      <c r="AN271" s="108"/>
      <c r="AO271" s="108"/>
      <c r="AP271" s="108"/>
      <c r="AQ271" s="108"/>
    </row>
    <row r="272" ht="22.5" customHeight="1">
      <c r="B272" s="331"/>
      <c r="D272" s="332"/>
      <c r="E272" s="331"/>
      <c r="H272" s="327"/>
      <c r="I272" s="331"/>
      <c r="L272" s="327"/>
      <c r="M272" s="331"/>
      <c r="N272" s="333"/>
      <c r="O272" s="334"/>
      <c r="P272" s="334"/>
      <c r="Q272" s="335"/>
      <c r="R272" s="336"/>
      <c r="S272" s="334"/>
      <c r="T272" s="334"/>
      <c r="U272" s="335"/>
      <c r="V272" s="336"/>
      <c r="W272" s="334"/>
      <c r="X272" s="334"/>
      <c r="Y272" s="337"/>
      <c r="Z272" s="338"/>
      <c r="AA272" s="327"/>
      <c r="AB272" s="326"/>
      <c r="AF272" s="327"/>
      <c r="AG272" s="339"/>
      <c r="AH272" s="456"/>
      <c r="AI272" s="108"/>
      <c r="AJ272" s="108"/>
      <c r="AK272" s="108"/>
      <c r="AL272" s="108"/>
      <c r="AM272" s="108"/>
      <c r="AN272" s="108"/>
      <c r="AO272" s="108"/>
      <c r="AP272" s="108"/>
      <c r="AQ272" s="108"/>
    </row>
    <row r="273" ht="22.5" customHeight="1">
      <c r="B273" s="181"/>
      <c r="C273" s="309"/>
      <c r="D273" s="341"/>
      <c r="E273" s="181"/>
      <c r="F273" s="309"/>
      <c r="G273" s="309"/>
      <c r="H273" s="310"/>
      <c r="I273" s="181"/>
      <c r="J273" s="309"/>
      <c r="K273" s="309"/>
      <c r="L273" s="310"/>
      <c r="M273" s="181"/>
      <c r="N273" s="342"/>
      <c r="O273" s="343"/>
      <c r="P273" s="343"/>
      <c r="Q273" s="344"/>
      <c r="R273" s="345"/>
      <c r="S273" s="343"/>
      <c r="T273" s="343"/>
      <c r="U273" s="344"/>
      <c r="V273" s="345"/>
      <c r="W273" s="343"/>
      <c r="X273" s="343"/>
      <c r="Y273" s="346"/>
      <c r="Z273" s="347"/>
      <c r="AA273" s="310"/>
      <c r="AB273" s="348"/>
      <c r="AC273" s="309"/>
      <c r="AD273" s="309"/>
      <c r="AE273" s="309"/>
      <c r="AF273" s="310"/>
      <c r="AG273" s="349"/>
      <c r="AH273" s="457"/>
      <c r="AI273" s="108"/>
      <c r="AJ273" s="108"/>
      <c r="AK273" s="108"/>
      <c r="AL273" s="108"/>
      <c r="AM273" s="108"/>
      <c r="AN273" s="108"/>
      <c r="AO273" s="108"/>
      <c r="AP273" s="108"/>
      <c r="AQ273" s="108"/>
    </row>
    <row r="274" ht="22.5" customHeight="1">
      <c r="B274" s="315" t="str">
        <f>IF(ISBLANK(D274), "Missing ID",
IF(CONCATENATE(E274:AG276)="", "Unused",
IF(AND(ISBLANK(E274), ISBLANK(I274)), "Missing Headline and Content",
IF(ISBLANK(M274), "Missing Is True",
IF(AND(M274&lt;&gt;"Yes", M274&lt;&gt;"No"), "Is True must be Yes or No",
IF(AND($AJ$3, NOT(ISBLANK(N274)), NOT(ISNUMBER(N274))), "Changes to Followers for Likes must be a Number",
IF(AND($AK$3, NOT(ISBLANK(O274)), NOT(ISNUMBER(O274))), "Changes to Followers for Disikes must be a Number",
IF(AND($AL$3, NOT(ISBLANK(P274)), NOT(ISNUMBER(P274))), "Changes to Followers for Shares must be a Number",
IF(AND($AM$3, NOT(ISBLANK(Q274)), NOT(ISNUMBER(Q274))), "Changes to Followers for Flags must be a Number",
IF(AND($AJ$3, NOT(ISBLANK(R274)), NOT(ISNUMBER(R274))), "Changes to Credibility for Likes must be a Number",
IF(AND($AK$3, NOT(ISBLANK(S274)), NOT(ISNUMBER(S274))), "Changes to Credibility for Disikes must be a Number",
IF(AND($AL$3, NOT(ISBLANK(T274)), NOT(ISNUMBER(T274))), "Changes to Credibility for Shares must be a Number",
IF(AND($AM$3, NOT(ISBLANK(U274)), NOT(ISNUMBER(U274))), "Changes to Credibility for Flags must be a Number",
IF(AND($AJ$3, $AP$3, NOT(ISBLANK(V274)), NOT(ISNUMBER(V274))), "Number of Likes must be a Number",
IF(AND($AK$3, $AP$3, NOT(ISBLANK(W274)), NOT(ISNUMBER(W274))), "Number of Disikes must be a Number",
IF(AND($AL$3, $AP$3, NOT(ISBLANK(X274)), NOT(ISNUMBER(X274))), "Number of Shares must be a Number",
IF(AND($AM$3, $AP$3, NOT(ISBLANK(Y274)), NOT(ISNUMBER(Y274))), "Number of Flags must be a Number",
IF(AND($AJ$3, $AP$3, NOT(ISBLANK(V274)), V274&lt;0), "Number of Likes cannot be Negative",
IF(AND($AK$3, $AP$3, NOT(ISBLANK(W274)), W274&lt;0), "Number of Disikes cannot be Negative",
IF(AND($AL$3, $AP$3, NOT(ISBLANK(X274)), X274&lt;0), "Number of Shares cannot be Negative",
IF(AND($AM$3, $AP$3, NOT(ISBLANK(Y274)), Y274&lt;0), "Number of Flags cannot be Negative",
IF(AND(CONCATENATE(Z274:AH274)&lt;&gt;"", Z274=""), "Missing 1st Comment Source Name",
IF(AND(CONCATENATE(Z274:AH274)&lt;&gt;"", AB274=""), "Missing 1st Comment Message",
IF(AND($AN$3, $AP$3, CONCATENATE(Z274:AH274)&lt;&gt;"", AG274=""), "Missing 1st Comment Likes",
IF(AND($AO$3, $AP$3, CONCATENATE(Z274:AH274)&lt;&gt;"", AH274=""), "Missing 1st Comment Dislikes",
IF(AND(CONCATENATE(Z275:AH275)&lt;&gt;"", Z275=""), "Missing 2nd Comment Source Name",
IF(AND(CONCATENATE(Z275:AH275)&lt;&gt;"", AB275=""), "Missing 2nd Comment Message",
IF(AND($AN$3, $AP$3, CONCATENATE(Z275:AH275)&lt;&gt;"", AG275=""), "Missing 2nd Comment Likes",
IF(AND($AO$3, $AP$3, CONCATENATE(Z275:AH275)&lt;&gt;"", AH275=""), "Missing 2nd Comment Dislikes",
IF(AND(CONCATENATE(Z276:AH276)&lt;&gt;"", Z276=""), "Missing 3rd Comment Source Name",
IF(AND(CONCATENATE(Z276:AH276)&lt;&gt;"", AB276=""), "Missing 3rd Comment Message",
IF(AND($AN$3, $AP$3, CONCATENATE(Z276:AH276)&lt;&gt;"", AG276=""), "Missing 3rd Comment Likes",
IF(AND($AO$3, $AP$3, CONCATENATE(Z276:AH276)&lt;&gt;"", AH276=""), "Missing 3rd Comment Dislikes", "Valid"
)))))))))))))))))))))))))))))))))</f>
        <v>Unused</v>
      </c>
      <c r="C274" s="302"/>
      <c r="D274" s="351" t="s">
        <v>1377</v>
      </c>
      <c r="E274" s="352"/>
      <c r="F274" s="302"/>
      <c r="G274" s="302"/>
      <c r="H274" s="305"/>
      <c r="I274" s="352"/>
      <c r="J274" s="302"/>
      <c r="K274" s="302"/>
      <c r="L274" s="305"/>
      <c r="M274" s="354"/>
      <c r="N274" s="355"/>
      <c r="O274" s="356"/>
      <c r="P274" s="356"/>
      <c r="Q274" s="357"/>
      <c r="R274" s="358"/>
      <c r="S274" s="356"/>
      <c r="T274" s="356"/>
      <c r="U274" s="357"/>
      <c r="V274" s="358"/>
      <c r="W274" s="356"/>
      <c r="X274" s="356"/>
      <c r="Y274" s="359"/>
      <c r="Z274" s="360"/>
      <c r="AA274" s="305"/>
      <c r="AB274" s="354"/>
      <c r="AC274" s="302"/>
      <c r="AD274" s="302"/>
      <c r="AE274" s="302"/>
      <c r="AF274" s="305"/>
      <c r="AG274" s="361"/>
      <c r="AH274" s="458"/>
      <c r="AI274" s="108"/>
      <c r="AJ274" s="108"/>
      <c r="AK274" s="108"/>
      <c r="AL274" s="108"/>
      <c r="AM274" s="108"/>
      <c r="AN274" s="108"/>
      <c r="AO274" s="108"/>
      <c r="AP274" s="108"/>
      <c r="AQ274" s="108"/>
    </row>
    <row r="275" ht="22.5" customHeight="1">
      <c r="B275" s="331"/>
      <c r="D275" s="363"/>
      <c r="E275" s="331"/>
      <c r="H275" s="327"/>
      <c r="I275" s="331"/>
      <c r="L275" s="327"/>
      <c r="M275" s="331"/>
      <c r="N275" s="333"/>
      <c r="O275" s="334"/>
      <c r="P275" s="334"/>
      <c r="Q275" s="335"/>
      <c r="R275" s="336"/>
      <c r="S275" s="334"/>
      <c r="T275" s="334"/>
      <c r="U275" s="335"/>
      <c r="V275" s="336"/>
      <c r="W275" s="334"/>
      <c r="X275" s="334"/>
      <c r="Y275" s="337"/>
      <c r="Z275" s="364"/>
      <c r="AA275" s="327"/>
      <c r="AB275" s="365"/>
      <c r="AF275" s="327"/>
      <c r="AG275" s="366"/>
      <c r="AH275" s="367"/>
      <c r="AI275" s="108"/>
      <c r="AJ275" s="108"/>
      <c r="AK275" s="108"/>
      <c r="AL275" s="108"/>
      <c r="AM275" s="108"/>
      <c r="AN275" s="108"/>
      <c r="AO275" s="108"/>
      <c r="AP275" s="108"/>
      <c r="AQ275" s="108"/>
    </row>
    <row r="276" ht="22.5" customHeight="1">
      <c r="B276" s="181"/>
      <c r="C276" s="309"/>
      <c r="D276" s="368"/>
      <c r="E276" s="181"/>
      <c r="F276" s="309"/>
      <c r="G276" s="309"/>
      <c r="H276" s="310"/>
      <c r="I276" s="181"/>
      <c r="J276" s="309"/>
      <c r="K276" s="309"/>
      <c r="L276" s="310"/>
      <c r="M276" s="181"/>
      <c r="N276" s="342"/>
      <c r="O276" s="343"/>
      <c r="P276" s="343"/>
      <c r="Q276" s="344"/>
      <c r="R276" s="345"/>
      <c r="S276" s="343"/>
      <c r="T276" s="343"/>
      <c r="U276" s="344"/>
      <c r="V276" s="345"/>
      <c r="W276" s="343"/>
      <c r="X276" s="343"/>
      <c r="Y276" s="346"/>
      <c r="Z276" s="369"/>
      <c r="AA276" s="310"/>
      <c r="AB276" s="370"/>
      <c r="AC276" s="309"/>
      <c r="AD276" s="309"/>
      <c r="AE276" s="309"/>
      <c r="AF276" s="310"/>
      <c r="AG276" s="371"/>
      <c r="AH276" s="372"/>
      <c r="AI276" s="108"/>
      <c r="AJ276" s="108"/>
      <c r="AK276" s="108"/>
      <c r="AL276" s="108"/>
      <c r="AM276" s="108"/>
      <c r="AN276" s="108"/>
      <c r="AO276" s="108"/>
      <c r="AP276" s="108"/>
      <c r="AQ276" s="108"/>
    </row>
    <row r="277" ht="22.5" customHeight="1">
      <c r="B277" s="315" t="str">
        <f>IF(ISBLANK(D277), "Missing ID",
IF(CONCATENATE(E277:AG279)="", "Unused",
IF(AND(ISBLANK(E277), ISBLANK(I277)), "Missing Headline and Content",
IF(ISBLANK(M277), "Missing Is True",
IF(AND(M277&lt;&gt;"Yes", M277&lt;&gt;"No"), "Is True must be Yes or No",
IF(AND($AJ$3, NOT(ISBLANK(N277)), NOT(ISNUMBER(N277))), "Changes to Followers for Likes must be a Number",
IF(AND($AK$3, NOT(ISBLANK(O277)), NOT(ISNUMBER(O277))), "Changes to Followers for Disikes must be a Number",
IF(AND($AL$3, NOT(ISBLANK(P277)), NOT(ISNUMBER(P277))), "Changes to Followers for Shares must be a Number",
IF(AND($AM$3, NOT(ISBLANK(Q277)), NOT(ISNUMBER(Q277))), "Changes to Followers for Flags must be a Number",
IF(AND($AJ$3, NOT(ISBLANK(R277)), NOT(ISNUMBER(R277))), "Changes to Credibility for Likes must be a Number",
IF(AND($AK$3, NOT(ISBLANK(S277)), NOT(ISNUMBER(S277))), "Changes to Credibility for Disikes must be a Number",
IF(AND($AL$3, NOT(ISBLANK(T277)), NOT(ISNUMBER(T277))), "Changes to Credibility for Shares must be a Number",
IF(AND($AM$3, NOT(ISBLANK(U277)), NOT(ISNUMBER(U277))), "Changes to Credibility for Flags must be a Number",
IF(AND($AJ$3, $AP$3, NOT(ISBLANK(V277)), NOT(ISNUMBER(V277))), "Number of Likes must be a Number",
IF(AND($AK$3, $AP$3, NOT(ISBLANK(W277)), NOT(ISNUMBER(W277))), "Number of Disikes must be a Number",
IF(AND($AL$3, $AP$3, NOT(ISBLANK(X277)), NOT(ISNUMBER(X277))), "Number of Shares must be a Number",
IF(AND($AM$3, $AP$3, NOT(ISBLANK(Y277)), NOT(ISNUMBER(Y277))), "Number of Flags must be a Number",
IF(AND($AJ$3, $AP$3, NOT(ISBLANK(V277)), V277&lt;0), "Number of Likes cannot be Negative",
IF(AND($AK$3, $AP$3, NOT(ISBLANK(W277)), W277&lt;0), "Number of Disikes cannot be Negative",
IF(AND($AL$3, $AP$3, NOT(ISBLANK(X277)), X277&lt;0), "Number of Shares cannot be Negative",
IF(AND($AM$3, $AP$3, NOT(ISBLANK(Y277)), Y277&lt;0), "Number of Flags cannot be Negative",
IF(AND(CONCATENATE(Z277:AH277)&lt;&gt;"", Z277=""), "Missing 1st Comment Source Name",
IF(AND(CONCATENATE(Z277:AH277)&lt;&gt;"", AB277=""), "Missing 1st Comment Message",
IF(AND($AN$3, $AP$3, CONCATENATE(Z277:AH277)&lt;&gt;"", AG277=""), "Missing 1st Comment Likes",
IF(AND($AO$3, $AP$3, CONCATENATE(Z277:AH277)&lt;&gt;"", AH277=""), "Missing 1st Comment Dislikes",
IF(AND(CONCATENATE(Z278:AH278)&lt;&gt;"", Z278=""), "Missing 2nd Comment Source Name",
IF(AND(CONCATENATE(Z278:AH278)&lt;&gt;"", AB278=""), "Missing 2nd Comment Message",
IF(AND($AN$3, $AP$3, CONCATENATE(Z278:AH278)&lt;&gt;"", AG278=""), "Missing 2nd Comment Likes",
IF(AND($AO$3, $AP$3, CONCATENATE(Z278:AH278)&lt;&gt;"", AH278=""), "Missing 2nd Comment Dislikes",
IF(AND(CONCATENATE(Z279:AH279)&lt;&gt;"", Z279=""), "Missing 3rd Comment Source Name",
IF(AND(CONCATENATE(Z279:AH279)&lt;&gt;"", AB279=""), "Missing 3rd Comment Message",
IF(AND($AN$3, $AP$3, CONCATENATE(Z279:AH279)&lt;&gt;"", AG279=""), "Missing 3rd Comment Likes",
IF(AND($AO$3, $AP$3, CONCATENATE(Z279:AH279)&lt;&gt;"", AH279=""), "Missing 3rd Comment Dislikes", "Valid"
)))))))))))))))))))))))))))))))))</f>
        <v>Unused</v>
      </c>
      <c r="C277" s="302"/>
      <c r="D277" s="316" t="s">
        <v>1378</v>
      </c>
      <c r="E277" s="317"/>
      <c r="F277" s="302"/>
      <c r="G277" s="302"/>
      <c r="H277" s="305"/>
      <c r="I277" s="317"/>
      <c r="J277" s="302"/>
      <c r="K277" s="302"/>
      <c r="L277" s="305"/>
      <c r="M277" s="319"/>
      <c r="N277" s="450"/>
      <c r="O277" s="451"/>
      <c r="P277" s="451"/>
      <c r="Q277" s="452"/>
      <c r="R277" s="453"/>
      <c r="S277" s="451"/>
      <c r="T277" s="451"/>
      <c r="U277" s="452"/>
      <c r="V277" s="453"/>
      <c r="W277" s="451"/>
      <c r="X277" s="451"/>
      <c r="Y277" s="454"/>
      <c r="Z277" s="325"/>
      <c r="AA277" s="305"/>
      <c r="AB277" s="319"/>
      <c r="AC277" s="302"/>
      <c r="AD277" s="302"/>
      <c r="AE277" s="302"/>
      <c r="AF277" s="305"/>
      <c r="AG277" s="328"/>
      <c r="AH277" s="455"/>
      <c r="AI277" s="108"/>
      <c r="AJ277" s="108"/>
      <c r="AK277" s="108"/>
      <c r="AL277" s="108"/>
      <c r="AM277" s="108"/>
      <c r="AN277" s="108"/>
      <c r="AO277" s="108"/>
      <c r="AP277" s="108"/>
      <c r="AQ277" s="108"/>
    </row>
    <row r="278" ht="22.5" customHeight="1">
      <c r="B278" s="331"/>
      <c r="D278" s="332"/>
      <c r="E278" s="331"/>
      <c r="H278" s="327"/>
      <c r="I278" s="331"/>
      <c r="L278" s="327"/>
      <c r="M278" s="331"/>
      <c r="N278" s="333"/>
      <c r="O278" s="334"/>
      <c r="P278" s="334"/>
      <c r="Q278" s="335"/>
      <c r="R278" s="336"/>
      <c r="S278" s="334"/>
      <c r="T278" s="334"/>
      <c r="U278" s="335"/>
      <c r="V278" s="336"/>
      <c r="W278" s="334"/>
      <c r="X278" s="334"/>
      <c r="Y278" s="337"/>
      <c r="Z278" s="338"/>
      <c r="AA278" s="327"/>
      <c r="AB278" s="326"/>
      <c r="AF278" s="327"/>
      <c r="AG278" s="339"/>
      <c r="AH278" s="456"/>
      <c r="AI278" s="108"/>
      <c r="AJ278" s="108"/>
      <c r="AK278" s="108"/>
      <c r="AL278" s="108"/>
      <c r="AM278" s="108"/>
      <c r="AN278" s="108"/>
      <c r="AO278" s="108"/>
      <c r="AP278" s="108"/>
      <c r="AQ278" s="108"/>
    </row>
    <row r="279" ht="22.5" customHeight="1">
      <c r="B279" s="181"/>
      <c r="C279" s="309"/>
      <c r="D279" s="341"/>
      <c r="E279" s="181"/>
      <c r="F279" s="309"/>
      <c r="G279" s="309"/>
      <c r="H279" s="310"/>
      <c r="I279" s="181"/>
      <c r="J279" s="309"/>
      <c r="K279" s="309"/>
      <c r="L279" s="310"/>
      <c r="M279" s="181"/>
      <c r="N279" s="342"/>
      <c r="O279" s="343"/>
      <c r="P279" s="343"/>
      <c r="Q279" s="344"/>
      <c r="R279" s="345"/>
      <c r="S279" s="343"/>
      <c r="T279" s="343"/>
      <c r="U279" s="344"/>
      <c r="V279" s="345"/>
      <c r="W279" s="343"/>
      <c r="X279" s="343"/>
      <c r="Y279" s="346"/>
      <c r="Z279" s="347"/>
      <c r="AA279" s="310"/>
      <c r="AB279" s="348"/>
      <c r="AC279" s="309"/>
      <c r="AD279" s="309"/>
      <c r="AE279" s="309"/>
      <c r="AF279" s="310"/>
      <c r="AG279" s="349"/>
      <c r="AH279" s="457"/>
      <c r="AI279" s="108"/>
      <c r="AJ279" s="108"/>
      <c r="AK279" s="108"/>
      <c r="AL279" s="108"/>
      <c r="AM279" s="108"/>
      <c r="AN279" s="108"/>
      <c r="AO279" s="108"/>
      <c r="AP279" s="108"/>
      <c r="AQ279" s="108"/>
    </row>
    <row r="280" ht="22.5" customHeight="1">
      <c r="B280" s="315" t="str">
        <f>IF(ISBLANK(D280), "Missing ID",
IF(CONCATENATE(E280:AG282)="", "Unused",
IF(AND(ISBLANK(E280), ISBLANK(I280)), "Missing Headline and Content",
IF(ISBLANK(M280), "Missing Is True",
IF(AND(M280&lt;&gt;"Yes", M280&lt;&gt;"No"), "Is True must be Yes or No",
IF(AND($AJ$3, NOT(ISBLANK(N280)), NOT(ISNUMBER(N280))), "Changes to Followers for Likes must be a Number",
IF(AND($AK$3, NOT(ISBLANK(O280)), NOT(ISNUMBER(O280))), "Changes to Followers for Disikes must be a Number",
IF(AND($AL$3, NOT(ISBLANK(P280)), NOT(ISNUMBER(P280))), "Changes to Followers for Shares must be a Number",
IF(AND($AM$3, NOT(ISBLANK(Q280)), NOT(ISNUMBER(Q280))), "Changes to Followers for Flags must be a Number",
IF(AND($AJ$3, NOT(ISBLANK(R280)), NOT(ISNUMBER(R280))), "Changes to Credibility for Likes must be a Number",
IF(AND($AK$3, NOT(ISBLANK(S280)), NOT(ISNUMBER(S280))), "Changes to Credibility for Disikes must be a Number",
IF(AND($AL$3, NOT(ISBLANK(T280)), NOT(ISNUMBER(T280))), "Changes to Credibility for Shares must be a Number",
IF(AND($AM$3, NOT(ISBLANK(U280)), NOT(ISNUMBER(U280))), "Changes to Credibility for Flags must be a Number",
IF(AND($AJ$3, $AP$3, NOT(ISBLANK(V280)), NOT(ISNUMBER(V280))), "Number of Likes must be a Number",
IF(AND($AK$3, $AP$3, NOT(ISBLANK(W280)), NOT(ISNUMBER(W280))), "Number of Disikes must be a Number",
IF(AND($AL$3, $AP$3, NOT(ISBLANK(X280)), NOT(ISNUMBER(X280))), "Number of Shares must be a Number",
IF(AND($AM$3, $AP$3, NOT(ISBLANK(Y280)), NOT(ISNUMBER(Y280))), "Number of Flags must be a Number",
IF(AND($AJ$3, $AP$3, NOT(ISBLANK(V280)), V280&lt;0), "Number of Likes cannot be Negative",
IF(AND($AK$3, $AP$3, NOT(ISBLANK(W280)), W280&lt;0), "Number of Disikes cannot be Negative",
IF(AND($AL$3, $AP$3, NOT(ISBLANK(X280)), X280&lt;0), "Number of Shares cannot be Negative",
IF(AND($AM$3, $AP$3, NOT(ISBLANK(Y280)), Y280&lt;0), "Number of Flags cannot be Negative",
IF(AND(CONCATENATE(Z280:AH280)&lt;&gt;"", Z280=""), "Missing 1st Comment Source Name",
IF(AND(CONCATENATE(Z280:AH280)&lt;&gt;"", AB280=""), "Missing 1st Comment Message",
IF(AND($AN$3, $AP$3, CONCATENATE(Z280:AH280)&lt;&gt;"", AG280=""), "Missing 1st Comment Likes",
IF(AND($AO$3, $AP$3, CONCATENATE(Z280:AH280)&lt;&gt;"", AH280=""), "Missing 1st Comment Dislikes",
IF(AND(CONCATENATE(Z281:AH281)&lt;&gt;"", Z281=""), "Missing 2nd Comment Source Name",
IF(AND(CONCATENATE(Z281:AH281)&lt;&gt;"", AB281=""), "Missing 2nd Comment Message",
IF(AND($AN$3, $AP$3, CONCATENATE(Z281:AH281)&lt;&gt;"", AG281=""), "Missing 2nd Comment Likes",
IF(AND($AO$3, $AP$3, CONCATENATE(Z281:AH281)&lt;&gt;"", AH281=""), "Missing 2nd Comment Dislikes",
IF(AND(CONCATENATE(Z282:AH282)&lt;&gt;"", Z282=""), "Missing 3rd Comment Source Name",
IF(AND(CONCATENATE(Z282:AH282)&lt;&gt;"", AB282=""), "Missing 3rd Comment Message",
IF(AND($AN$3, $AP$3, CONCATENATE(Z282:AH282)&lt;&gt;"", AG282=""), "Missing 3rd Comment Likes",
IF(AND($AO$3, $AP$3, CONCATENATE(Z282:AH282)&lt;&gt;"", AH282=""), "Missing 3rd Comment Dislikes", "Valid"
)))))))))))))))))))))))))))))))))</f>
        <v>Unused</v>
      </c>
      <c r="C280" s="302"/>
      <c r="D280" s="351" t="s">
        <v>1379</v>
      </c>
      <c r="E280" s="352"/>
      <c r="F280" s="302"/>
      <c r="G280" s="302"/>
      <c r="H280" s="305"/>
      <c r="I280" s="352"/>
      <c r="J280" s="302"/>
      <c r="K280" s="302"/>
      <c r="L280" s="305"/>
      <c r="M280" s="354"/>
      <c r="N280" s="355"/>
      <c r="O280" s="356"/>
      <c r="P280" s="356"/>
      <c r="Q280" s="357"/>
      <c r="R280" s="358"/>
      <c r="S280" s="356"/>
      <c r="T280" s="356"/>
      <c r="U280" s="357"/>
      <c r="V280" s="358"/>
      <c r="W280" s="356"/>
      <c r="X280" s="356"/>
      <c r="Y280" s="359"/>
      <c r="Z280" s="360"/>
      <c r="AA280" s="305"/>
      <c r="AB280" s="354"/>
      <c r="AC280" s="302"/>
      <c r="AD280" s="302"/>
      <c r="AE280" s="302"/>
      <c r="AF280" s="305"/>
      <c r="AG280" s="361"/>
      <c r="AH280" s="458"/>
      <c r="AI280" s="108"/>
      <c r="AJ280" s="108"/>
      <c r="AK280" s="108"/>
      <c r="AL280" s="108"/>
      <c r="AM280" s="108"/>
      <c r="AN280" s="108"/>
      <c r="AO280" s="108"/>
      <c r="AP280" s="108"/>
      <c r="AQ280" s="108"/>
    </row>
    <row r="281" ht="22.5" customHeight="1">
      <c r="B281" s="331"/>
      <c r="D281" s="363"/>
      <c r="E281" s="331"/>
      <c r="H281" s="327"/>
      <c r="I281" s="331"/>
      <c r="L281" s="327"/>
      <c r="M281" s="331"/>
      <c r="N281" s="333"/>
      <c r="O281" s="334"/>
      <c r="P281" s="334"/>
      <c r="Q281" s="335"/>
      <c r="R281" s="336"/>
      <c r="S281" s="334"/>
      <c r="T281" s="334"/>
      <c r="U281" s="335"/>
      <c r="V281" s="336"/>
      <c r="W281" s="334"/>
      <c r="X281" s="334"/>
      <c r="Y281" s="337"/>
      <c r="Z281" s="364"/>
      <c r="AA281" s="327"/>
      <c r="AB281" s="365"/>
      <c r="AF281" s="327"/>
      <c r="AG281" s="366"/>
      <c r="AH281" s="367"/>
      <c r="AI281" s="108"/>
      <c r="AJ281" s="108"/>
      <c r="AK281" s="108"/>
      <c r="AL281" s="108"/>
      <c r="AM281" s="108"/>
      <c r="AN281" s="108"/>
      <c r="AO281" s="108"/>
      <c r="AP281" s="108"/>
      <c r="AQ281" s="108"/>
    </row>
    <row r="282" ht="22.5" customHeight="1">
      <c r="B282" s="181"/>
      <c r="C282" s="309"/>
      <c r="D282" s="368"/>
      <c r="E282" s="181"/>
      <c r="F282" s="309"/>
      <c r="G282" s="309"/>
      <c r="H282" s="310"/>
      <c r="I282" s="181"/>
      <c r="J282" s="309"/>
      <c r="K282" s="309"/>
      <c r="L282" s="310"/>
      <c r="M282" s="181"/>
      <c r="N282" s="342"/>
      <c r="O282" s="343"/>
      <c r="P282" s="343"/>
      <c r="Q282" s="344"/>
      <c r="R282" s="345"/>
      <c r="S282" s="343"/>
      <c r="T282" s="343"/>
      <c r="U282" s="344"/>
      <c r="V282" s="345"/>
      <c r="W282" s="343"/>
      <c r="X282" s="343"/>
      <c r="Y282" s="346"/>
      <c r="Z282" s="369"/>
      <c r="AA282" s="310"/>
      <c r="AB282" s="370"/>
      <c r="AC282" s="309"/>
      <c r="AD282" s="309"/>
      <c r="AE282" s="309"/>
      <c r="AF282" s="310"/>
      <c r="AG282" s="371"/>
      <c r="AH282" s="372"/>
      <c r="AI282" s="108"/>
      <c r="AJ282" s="108"/>
      <c r="AK282" s="108"/>
      <c r="AL282" s="108"/>
      <c r="AM282" s="108"/>
      <c r="AN282" s="108"/>
      <c r="AO282" s="108"/>
      <c r="AP282" s="108"/>
      <c r="AQ282" s="108"/>
    </row>
    <row r="283" ht="22.5" customHeight="1">
      <c r="B283" s="315" t="str">
        <f>IF(ISBLANK(D283), "Missing ID",
IF(CONCATENATE(E283:AG285)="", "Unused",
IF(AND(ISBLANK(E283), ISBLANK(I283)), "Missing Headline and Content",
IF(ISBLANK(M283), "Missing Is True",
IF(AND(M283&lt;&gt;"Yes", M283&lt;&gt;"No"), "Is True must be Yes or No",
IF(AND($AJ$3, NOT(ISBLANK(N283)), NOT(ISNUMBER(N283))), "Changes to Followers for Likes must be a Number",
IF(AND($AK$3, NOT(ISBLANK(O283)), NOT(ISNUMBER(O283))), "Changes to Followers for Disikes must be a Number",
IF(AND($AL$3, NOT(ISBLANK(P283)), NOT(ISNUMBER(P283))), "Changes to Followers for Shares must be a Number",
IF(AND($AM$3, NOT(ISBLANK(Q283)), NOT(ISNUMBER(Q283))), "Changes to Followers for Flags must be a Number",
IF(AND($AJ$3, NOT(ISBLANK(R283)), NOT(ISNUMBER(R283))), "Changes to Credibility for Likes must be a Number",
IF(AND($AK$3, NOT(ISBLANK(S283)), NOT(ISNUMBER(S283))), "Changes to Credibility for Disikes must be a Number",
IF(AND($AL$3, NOT(ISBLANK(T283)), NOT(ISNUMBER(T283))), "Changes to Credibility for Shares must be a Number",
IF(AND($AM$3, NOT(ISBLANK(U283)), NOT(ISNUMBER(U283))), "Changes to Credibility for Flags must be a Number",
IF(AND($AJ$3, $AP$3, NOT(ISBLANK(V283)), NOT(ISNUMBER(V283))), "Number of Likes must be a Number",
IF(AND($AK$3, $AP$3, NOT(ISBLANK(W283)), NOT(ISNUMBER(W283))), "Number of Disikes must be a Number",
IF(AND($AL$3, $AP$3, NOT(ISBLANK(X283)), NOT(ISNUMBER(X283))), "Number of Shares must be a Number",
IF(AND($AM$3, $AP$3, NOT(ISBLANK(Y283)), NOT(ISNUMBER(Y283))), "Number of Flags must be a Number",
IF(AND($AJ$3, $AP$3, NOT(ISBLANK(V283)), V283&lt;0), "Number of Likes cannot be Negative",
IF(AND($AK$3, $AP$3, NOT(ISBLANK(W283)), W283&lt;0), "Number of Disikes cannot be Negative",
IF(AND($AL$3, $AP$3, NOT(ISBLANK(X283)), X283&lt;0), "Number of Shares cannot be Negative",
IF(AND($AM$3, $AP$3, NOT(ISBLANK(Y283)), Y283&lt;0), "Number of Flags cannot be Negative",
IF(AND(CONCATENATE(Z283:AH283)&lt;&gt;"", Z283=""), "Missing 1st Comment Source Name",
IF(AND(CONCATENATE(Z283:AH283)&lt;&gt;"", AB283=""), "Missing 1st Comment Message",
IF(AND($AN$3, $AP$3, CONCATENATE(Z283:AH283)&lt;&gt;"", AG283=""), "Missing 1st Comment Likes",
IF(AND($AO$3, $AP$3, CONCATENATE(Z283:AH283)&lt;&gt;"", AH283=""), "Missing 1st Comment Dislikes",
IF(AND(CONCATENATE(Z284:AH284)&lt;&gt;"", Z284=""), "Missing 2nd Comment Source Name",
IF(AND(CONCATENATE(Z284:AH284)&lt;&gt;"", AB284=""), "Missing 2nd Comment Message",
IF(AND($AN$3, $AP$3, CONCATENATE(Z284:AH284)&lt;&gt;"", AG284=""), "Missing 2nd Comment Likes",
IF(AND($AO$3, $AP$3, CONCATENATE(Z284:AH284)&lt;&gt;"", AH284=""), "Missing 2nd Comment Dislikes",
IF(AND(CONCATENATE(Z285:AH285)&lt;&gt;"", Z285=""), "Missing 3rd Comment Source Name",
IF(AND(CONCATENATE(Z285:AH285)&lt;&gt;"", AB285=""), "Missing 3rd Comment Message",
IF(AND($AN$3, $AP$3, CONCATENATE(Z285:AH285)&lt;&gt;"", AG285=""), "Missing 3rd Comment Likes",
IF(AND($AO$3, $AP$3, CONCATENATE(Z285:AH285)&lt;&gt;"", AH285=""), "Missing 3rd Comment Dislikes", "Valid"
)))))))))))))))))))))))))))))))))</f>
        <v>Unused</v>
      </c>
      <c r="C283" s="302"/>
      <c r="D283" s="316" t="s">
        <v>1380</v>
      </c>
      <c r="E283" s="317"/>
      <c r="F283" s="302"/>
      <c r="G283" s="302"/>
      <c r="H283" s="305"/>
      <c r="I283" s="317"/>
      <c r="J283" s="302"/>
      <c r="K283" s="302"/>
      <c r="L283" s="305"/>
      <c r="M283" s="319"/>
      <c r="N283" s="450"/>
      <c r="O283" s="451"/>
      <c r="P283" s="451"/>
      <c r="Q283" s="452"/>
      <c r="R283" s="453"/>
      <c r="S283" s="451"/>
      <c r="T283" s="451"/>
      <c r="U283" s="452"/>
      <c r="V283" s="453"/>
      <c r="W283" s="451"/>
      <c r="X283" s="451"/>
      <c r="Y283" s="454"/>
      <c r="Z283" s="325"/>
      <c r="AA283" s="305"/>
      <c r="AB283" s="319"/>
      <c r="AC283" s="302"/>
      <c r="AD283" s="302"/>
      <c r="AE283" s="302"/>
      <c r="AF283" s="305"/>
      <c r="AG283" s="328"/>
      <c r="AH283" s="455"/>
      <c r="AI283" s="108"/>
      <c r="AJ283" s="108"/>
      <c r="AK283" s="108"/>
      <c r="AL283" s="108"/>
      <c r="AM283" s="108"/>
      <c r="AN283" s="108"/>
      <c r="AO283" s="108"/>
      <c r="AP283" s="108"/>
      <c r="AQ283" s="108"/>
    </row>
    <row r="284" ht="22.5" customHeight="1">
      <c r="B284" s="331"/>
      <c r="D284" s="332"/>
      <c r="E284" s="331"/>
      <c r="H284" s="327"/>
      <c r="I284" s="331"/>
      <c r="L284" s="327"/>
      <c r="M284" s="331"/>
      <c r="N284" s="333"/>
      <c r="O284" s="334"/>
      <c r="P284" s="334"/>
      <c r="Q284" s="335"/>
      <c r="R284" s="336"/>
      <c r="S284" s="334"/>
      <c r="T284" s="334"/>
      <c r="U284" s="335"/>
      <c r="V284" s="336"/>
      <c r="W284" s="334"/>
      <c r="X284" s="334"/>
      <c r="Y284" s="337"/>
      <c r="Z284" s="338"/>
      <c r="AA284" s="327"/>
      <c r="AB284" s="326"/>
      <c r="AF284" s="327"/>
      <c r="AG284" s="339"/>
      <c r="AH284" s="456"/>
      <c r="AI284" s="108"/>
      <c r="AJ284" s="108"/>
      <c r="AK284" s="108"/>
      <c r="AL284" s="108"/>
      <c r="AM284" s="108"/>
      <c r="AN284" s="108"/>
      <c r="AO284" s="108"/>
      <c r="AP284" s="108"/>
      <c r="AQ284" s="108"/>
    </row>
    <row r="285" ht="22.5" customHeight="1">
      <c r="B285" s="181"/>
      <c r="C285" s="309"/>
      <c r="D285" s="341"/>
      <c r="E285" s="181"/>
      <c r="F285" s="309"/>
      <c r="G285" s="309"/>
      <c r="H285" s="310"/>
      <c r="I285" s="181"/>
      <c r="J285" s="309"/>
      <c r="K285" s="309"/>
      <c r="L285" s="310"/>
      <c r="M285" s="181"/>
      <c r="N285" s="342"/>
      <c r="O285" s="343"/>
      <c r="P285" s="343"/>
      <c r="Q285" s="344"/>
      <c r="R285" s="345"/>
      <c r="S285" s="343"/>
      <c r="T285" s="343"/>
      <c r="U285" s="344"/>
      <c r="V285" s="345"/>
      <c r="W285" s="343"/>
      <c r="X285" s="343"/>
      <c r="Y285" s="346"/>
      <c r="Z285" s="347"/>
      <c r="AA285" s="310"/>
      <c r="AB285" s="348"/>
      <c r="AC285" s="309"/>
      <c r="AD285" s="309"/>
      <c r="AE285" s="309"/>
      <c r="AF285" s="310"/>
      <c r="AG285" s="349"/>
      <c r="AH285" s="457"/>
      <c r="AI285" s="108"/>
      <c r="AJ285" s="108"/>
      <c r="AK285" s="108"/>
      <c r="AL285" s="108"/>
      <c r="AM285" s="108"/>
      <c r="AN285" s="108"/>
      <c r="AO285" s="108"/>
      <c r="AP285" s="108"/>
      <c r="AQ285" s="108"/>
    </row>
    <row r="286" ht="22.5" customHeight="1">
      <c r="B286" s="315" t="str">
        <f>IF(ISBLANK(D286), "Missing ID",
IF(CONCATENATE(E286:AG288)="", "Unused",
IF(AND(ISBLANK(E286), ISBLANK(I286)), "Missing Headline and Content",
IF(ISBLANK(M286), "Missing Is True",
IF(AND(M286&lt;&gt;"Yes", M286&lt;&gt;"No"), "Is True must be Yes or No",
IF(AND($AJ$3, NOT(ISBLANK(N286)), NOT(ISNUMBER(N286))), "Changes to Followers for Likes must be a Number",
IF(AND($AK$3, NOT(ISBLANK(O286)), NOT(ISNUMBER(O286))), "Changes to Followers for Disikes must be a Number",
IF(AND($AL$3, NOT(ISBLANK(P286)), NOT(ISNUMBER(P286))), "Changes to Followers for Shares must be a Number",
IF(AND($AM$3, NOT(ISBLANK(Q286)), NOT(ISNUMBER(Q286))), "Changes to Followers for Flags must be a Number",
IF(AND($AJ$3, NOT(ISBLANK(R286)), NOT(ISNUMBER(R286))), "Changes to Credibility for Likes must be a Number",
IF(AND($AK$3, NOT(ISBLANK(S286)), NOT(ISNUMBER(S286))), "Changes to Credibility for Disikes must be a Number",
IF(AND($AL$3, NOT(ISBLANK(T286)), NOT(ISNUMBER(T286))), "Changes to Credibility for Shares must be a Number",
IF(AND($AM$3, NOT(ISBLANK(U286)), NOT(ISNUMBER(U286))), "Changes to Credibility for Flags must be a Number",
IF(AND($AJ$3, $AP$3, NOT(ISBLANK(V286)), NOT(ISNUMBER(V286))), "Number of Likes must be a Number",
IF(AND($AK$3, $AP$3, NOT(ISBLANK(W286)), NOT(ISNUMBER(W286))), "Number of Disikes must be a Number",
IF(AND($AL$3, $AP$3, NOT(ISBLANK(X286)), NOT(ISNUMBER(X286))), "Number of Shares must be a Number",
IF(AND($AM$3, $AP$3, NOT(ISBLANK(Y286)), NOT(ISNUMBER(Y286))), "Number of Flags must be a Number",
IF(AND($AJ$3, $AP$3, NOT(ISBLANK(V286)), V286&lt;0), "Number of Likes cannot be Negative",
IF(AND($AK$3, $AP$3, NOT(ISBLANK(W286)), W286&lt;0), "Number of Disikes cannot be Negative",
IF(AND($AL$3, $AP$3, NOT(ISBLANK(X286)), X286&lt;0), "Number of Shares cannot be Negative",
IF(AND($AM$3, $AP$3, NOT(ISBLANK(Y286)), Y286&lt;0), "Number of Flags cannot be Negative",
IF(AND(CONCATENATE(Z286:AH286)&lt;&gt;"", Z286=""), "Missing 1st Comment Source Name",
IF(AND(CONCATENATE(Z286:AH286)&lt;&gt;"", AB286=""), "Missing 1st Comment Message",
IF(AND($AN$3, $AP$3, CONCATENATE(Z286:AH286)&lt;&gt;"", AG286=""), "Missing 1st Comment Likes",
IF(AND($AO$3, $AP$3, CONCATENATE(Z286:AH286)&lt;&gt;"", AH286=""), "Missing 1st Comment Dislikes",
IF(AND(CONCATENATE(Z287:AH287)&lt;&gt;"", Z287=""), "Missing 2nd Comment Source Name",
IF(AND(CONCATENATE(Z287:AH287)&lt;&gt;"", AB287=""), "Missing 2nd Comment Message",
IF(AND($AN$3, $AP$3, CONCATENATE(Z287:AH287)&lt;&gt;"", AG287=""), "Missing 2nd Comment Likes",
IF(AND($AO$3, $AP$3, CONCATENATE(Z287:AH287)&lt;&gt;"", AH287=""), "Missing 2nd Comment Dislikes",
IF(AND(CONCATENATE(Z288:AH288)&lt;&gt;"", Z288=""), "Missing 3rd Comment Source Name",
IF(AND(CONCATENATE(Z288:AH288)&lt;&gt;"", AB288=""), "Missing 3rd Comment Message",
IF(AND($AN$3, $AP$3, CONCATENATE(Z288:AH288)&lt;&gt;"", AG288=""), "Missing 3rd Comment Likes",
IF(AND($AO$3, $AP$3, CONCATENATE(Z288:AH288)&lt;&gt;"", AH288=""), "Missing 3rd Comment Dislikes", "Valid"
)))))))))))))))))))))))))))))))))</f>
        <v>Unused</v>
      </c>
      <c r="C286" s="302"/>
      <c r="D286" s="351" t="s">
        <v>1381</v>
      </c>
      <c r="E286" s="352"/>
      <c r="F286" s="302"/>
      <c r="G286" s="302"/>
      <c r="H286" s="305"/>
      <c r="I286" s="352"/>
      <c r="J286" s="302"/>
      <c r="K286" s="302"/>
      <c r="L286" s="305"/>
      <c r="M286" s="354"/>
      <c r="N286" s="355"/>
      <c r="O286" s="356"/>
      <c r="P286" s="356"/>
      <c r="Q286" s="357"/>
      <c r="R286" s="358"/>
      <c r="S286" s="356"/>
      <c r="T286" s="356"/>
      <c r="U286" s="357"/>
      <c r="V286" s="358"/>
      <c r="W286" s="356"/>
      <c r="X286" s="356"/>
      <c r="Y286" s="359"/>
      <c r="Z286" s="360"/>
      <c r="AA286" s="305"/>
      <c r="AB286" s="354"/>
      <c r="AC286" s="302"/>
      <c r="AD286" s="302"/>
      <c r="AE286" s="302"/>
      <c r="AF286" s="305"/>
      <c r="AG286" s="361"/>
      <c r="AH286" s="458"/>
      <c r="AI286" s="108"/>
      <c r="AJ286" s="108"/>
      <c r="AK286" s="108"/>
      <c r="AL286" s="108"/>
      <c r="AM286" s="108"/>
      <c r="AN286" s="108"/>
      <c r="AO286" s="108"/>
      <c r="AP286" s="108"/>
      <c r="AQ286" s="108"/>
    </row>
    <row r="287" ht="22.5" customHeight="1">
      <c r="B287" s="331"/>
      <c r="D287" s="363"/>
      <c r="E287" s="331"/>
      <c r="H287" s="327"/>
      <c r="I287" s="331"/>
      <c r="L287" s="327"/>
      <c r="M287" s="331"/>
      <c r="N287" s="333"/>
      <c r="O287" s="334"/>
      <c r="P287" s="334"/>
      <c r="Q287" s="335"/>
      <c r="R287" s="336"/>
      <c r="S287" s="334"/>
      <c r="T287" s="334"/>
      <c r="U287" s="335"/>
      <c r="V287" s="336"/>
      <c r="W287" s="334"/>
      <c r="X287" s="334"/>
      <c r="Y287" s="337"/>
      <c r="Z287" s="364"/>
      <c r="AA287" s="327"/>
      <c r="AB287" s="365"/>
      <c r="AF287" s="327"/>
      <c r="AG287" s="366"/>
      <c r="AH287" s="367"/>
      <c r="AI287" s="108"/>
      <c r="AJ287" s="108"/>
      <c r="AK287" s="108"/>
      <c r="AL287" s="108"/>
      <c r="AM287" s="108"/>
      <c r="AN287" s="108"/>
      <c r="AO287" s="108"/>
      <c r="AP287" s="108"/>
      <c r="AQ287" s="108"/>
    </row>
    <row r="288" ht="22.5" customHeight="1">
      <c r="B288" s="181"/>
      <c r="C288" s="309"/>
      <c r="D288" s="368"/>
      <c r="E288" s="181"/>
      <c r="F288" s="309"/>
      <c r="G288" s="309"/>
      <c r="H288" s="310"/>
      <c r="I288" s="181"/>
      <c r="J288" s="309"/>
      <c r="K288" s="309"/>
      <c r="L288" s="310"/>
      <c r="M288" s="181"/>
      <c r="N288" s="342"/>
      <c r="O288" s="343"/>
      <c r="P288" s="343"/>
      <c r="Q288" s="344"/>
      <c r="R288" s="345"/>
      <c r="S288" s="343"/>
      <c r="T288" s="343"/>
      <c r="U288" s="344"/>
      <c r="V288" s="345"/>
      <c r="W288" s="343"/>
      <c r="X288" s="343"/>
      <c r="Y288" s="346"/>
      <c r="Z288" s="369"/>
      <c r="AA288" s="310"/>
      <c r="AB288" s="370"/>
      <c r="AC288" s="309"/>
      <c r="AD288" s="309"/>
      <c r="AE288" s="309"/>
      <c r="AF288" s="310"/>
      <c r="AG288" s="371"/>
      <c r="AH288" s="372"/>
      <c r="AI288" s="108"/>
      <c r="AJ288" s="108"/>
      <c r="AK288" s="108"/>
      <c r="AL288" s="108"/>
      <c r="AM288" s="108"/>
      <c r="AN288" s="108"/>
      <c r="AO288" s="108"/>
      <c r="AP288" s="108"/>
      <c r="AQ288" s="108"/>
    </row>
    <row r="289" ht="22.5" customHeight="1">
      <c r="B289" s="315" t="str">
        <f>IF(ISBLANK(D289), "Missing ID",
IF(CONCATENATE(E289:AG291)="", "Unused",
IF(AND(ISBLANK(E289), ISBLANK(I289)), "Missing Headline and Content",
IF(ISBLANK(M289), "Missing Is True",
IF(AND(M289&lt;&gt;"Yes", M289&lt;&gt;"No"), "Is True must be Yes or No",
IF(AND($AJ$3, NOT(ISBLANK(N289)), NOT(ISNUMBER(N289))), "Changes to Followers for Likes must be a Number",
IF(AND($AK$3, NOT(ISBLANK(O289)), NOT(ISNUMBER(O289))), "Changes to Followers for Disikes must be a Number",
IF(AND($AL$3, NOT(ISBLANK(P289)), NOT(ISNUMBER(P289))), "Changes to Followers for Shares must be a Number",
IF(AND($AM$3, NOT(ISBLANK(Q289)), NOT(ISNUMBER(Q289))), "Changes to Followers for Flags must be a Number",
IF(AND($AJ$3, NOT(ISBLANK(R289)), NOT(ISNUMBER(R289))), "Changes to Credibility for Likes must be a Number",
IF(AND($AK$3, NOT(ISBLANK(S289)), NOT(ISNUMBER(S289))), "Changes to Credibility for Disikes must be a Number",
IF(AND($AL$3, NOT(ISBLANK(T289)), NOT(ISNUMBER(T289))), "Changes to Credibility for Shares must be a Number",
IF(AND($AM$3, NOT(ISBLANK(U289)), NOT(ISNUMBER(U289))), "Changes to Credibility for Flags must be a Number",
IF(AND($AJ$3, $AP$3, NOT(ISBLANK(V289)), NOT(ISNUMBER(V289))), "Number of Likes must be a Number",
IF(AND($AK$3, $AP$3, NOT(ISBLANK(W289)), NOT(ISNUMBER(W289))), "Number of Disikes must be a Number",
IF(AND($AL$3, $AP$3, NOT(ISBLANK(X289)), NOT(ISNUMBER(X289))), "Number of Shares must be a Number",
IF(AND($AM$3, $AP$3, NOT(ISBLANK(Y289)), NOT(ISNUMBER(Y289))), "Number of Flags must be a Number",
IF(AND($AJ$3, $AP$3, NOT(ISBLANK(V289)), V289&lt;0), "Number of Likes cannot be Negative",
IF(AND($AK$3, $AP$3, NOT(ISBLANK(W289)), W289&lt;0), "Number of Disikes cannot be Negative",
IF(AND($AL$3, $AP$3, NOT(ISBLANK(X289)), X289&lt;0), "Number of Shares cannot be Negative",
IF(AND($AM$3, $AP$3, NOT(ISBLANK(Y289)), Y289&lt;0), "Number of Flags cannot be Negative",
IF(AND(CONCATENATE(Z289:AH289)&lt;&gt;"", Z289=""), "Missing 1st Comment Source Name",
IF(AND(CONCATENATE(Z289:AH289)&lt;&gt;"", AB289=""), "Missing 1st Comment Message",
IF(AND($AN$3, $AP$3, CONCATENATE(Z289:AH289)&lt;&gt;"", AG289=""), "Missing 1st Comment Likes",
IF(AND($AO$3, $AP$3, CONCATENATE(Z289:AH289)&lt;&gt;"", AH289=""), "Missing 1st Comment Dislikes",
IF(AND(CONCATENATE(Z290:AH290)&lt;&gt;"", Z290=""), "Missing 2nd Comment Source Name",
IF(AND(CONCATENATE(Z290:AH290)&lt;&gt;"", AB290=""), "Missing 2nd Comment Message",
IF(AND($AN$3, $AP$3, CONCATENATE(Z290:AH290)&lt;&gt;"", AG290=""), "Missing 2nd Comment Likes",
IF(AND($AO$3, $AP$3, CONCATENATE(Z290:AH290)&lt;&gt;"", AH290=""), "Missing 2nd Comment Dislikes",
IF(AND(CONCATENATE(Z291:AH291)&lt;&gt;"", Z291=""), "Missing 3rd Comment Source Name",
IF(AND(CONCATENATE(Z291:AH291)&lt;&gt;"", AB291=""), "Missing 3rd Comment Message",
IF(AND($AN$3, $AP$3, CONCATENATE(Z291:AH291)&lt;&gt;"", AG291=""), "Missing 3rd Comment Likes",
IF(AND($AO$3, $AP$3, CONCATENATE(Z291:AH291)&lt;&gt;"", AH291=""), "Missing 3rd Comment Dislikes", "Valid"
)))))))))))))))))))))))))))))))))</f>
        <v>Unused</v>
      </c>
      <c r="C289" s="302"/>
      <c r="D289" s="316" t="s">
        <v>1382</v>
      </c>
      <c r="E289" s="317"/>
      <c r="F289" s="302"/>
      <c r="G289" s="302"/>
      <c r="H289" s="305"/>
      <c r="I289" s="317"/>
      <c r="J289" s="302"/>
      <c r="K289" s="302"/>
      <c r="L289" s="305"/>
      <c r="M289" s="319"/>
      <c r="N289" s="450"/>
      <c r="O289" s="451"/>
      <c r="P289" s="451"/>
      <c r="Q289" s="452"/>
      <c r="R289" s="453"/>
      <c r="S289" s="451"/>
      <c r="T289" s="451"/>
      <c r="U289" s="452"/>
      <c r="V289" s="453"/>
      <c r="W289" s="451"/>
      <c r="X289" s="451"/>
      <c r="Y289" s="454"/>
      <c r="Z289" s="325"/>
      <c r="AA289" s="305"/>
      <c r="AB289" s="319"/>
      <c r="AC289" s="302"/>
      <c r="AD289" s="302"/>
      <c r="AE289" s="302"/>
      <c r="AF289" s="305"/>
      <c r="AG289" s="328"/>
      <c r="AH289" s="455"/>
      <c r="AI289" s="108"/>
      <c r="AJ289" s="108"/>
      <c r="AK289" s="108"/>
      <c r="AL289" s="108"/>
      <c r="AM289" s="108"/>
      <c r="AN289" s="108"/>
      <c r="AO289" s="108"/>
      <c r="AP289" s="108"/>
      <c r="AQ289" s="108"/>
    </row>
    <row r="290" ht="22.5" customHeight="1">
      <c r="B290" s="331"/>
      <c r="D290" s="332"/>
      <c r="E290" s="331"/>
      <c r="H290" s="327"/>
      <c r="I290" s="331"/>
      <c r="L290" s="327"/>
      <c r="M290" s="331"/>
      <c r="N290" s="333"/>
      <c r="O290" s="334"/>
      <c r="P290" s="334"/>
      <c r="Q290" s="335"/>
      <c r="R290" s="336"/>
      <c r="S290" s="334"/>
      <c r="T290" s="334"/>
      <c r="U290" s="335"/>
      <c r="V290" s="336"/>
      <c r="W290" s="334"/>
      <c r="X290" s="334"/>
      <c r="Y290" s="337"/>
      <c r="Z290" s="338"/>
      <c r="AA290" s="327"/>
      <c r="AB290" s="326"/>
      <c r="AF290" s="327"/>
      <c r="AG290" s="339"/>
      <c r="AH290" s="456"/>
      <c r="AI290" s="108"/>
      <c r="AJ290" s="108"/>
      <c r="AK290" s="108"/>
      <c r="AL290" s="108"/>
      <c r="AM290" s="108"/>
      <c r="AN290" s="108"/>
      <c r="AO290" s="108"/>
      <c r="AP290" s="108"/>
      <c r="AQ290" s="108"/>
    </row>
    <row r="291" ht="22.5" customHeight="1">
      <c r="B291" s="181"/>
      <c r="C291" s="309"/>
      <c r="D291" s="341"/>
      <c r="E291" s="181"/>
      <c r="F291" s="309"/>
      <c r="G291" s="309"/>
      <c r="H291" s="310"/>
      <c r="I291" s="181"/>
      <c r="J291" s="309"/>
      <c r="K291" s="309"/>
      <c r="L291" s="310"/>
      <c r="M291" s="181"/>
      <c r="N291" s="342"/>
      <c r="O291" s="343"/>
      <c r="P291" s="343"/>
      <c r="Q291" s="344"/>
      <c r="R291" s="345"/>
      <c r="S291" s="343"/>
      <c r="T291" s="343"/>
      <c r="U291" s="344"/>
      <c r="V291" s="345"/>
      <c r="W291" s="343"/>
      <c r="X291" s="343"/>
      <c r="Y291" s="346"/>
      <c r="Z291" s="347"/>
      <c r="AA291" s="310"/>
      <c r="AB291" s="348"/>
      <c r="AC291" s="309"/>
      <c r="AD291" s="309"/>
      <c r="AE291" s="309"/>
      <c r="AF291" s="310"/>
      <c r="AG291" s="349"/>
      <c r="AH291" s="457"/>
      <c r="AI291" s="108"/>
      <c r="AJ291" s="108"/>
      <c r="AK291" s="108"/>
      <c r="AL291" s="108"/>
      <c r="AM291" s="108"/>
      <c r="AN291" s="108"/>
      <c r="AO291" s="108"/>
      <c r="AP291" s="108"/>
      <c r="AQ291" s="108"/>
    </row>
    <row r="292" ht="22.5" customHeight="1">
      <c r="B292" s="315" t="str">
        <f>IF(ISBLANK(D292), "Missing ID",
IF(CONCATENATE(E292:AG294)="", "Unused",
IF(AND(ISBLANK(E292), ISBLANK(I292)), "Missing Headline and Content",
IF(ISBLANK(M292), "Missing Is True",
IF(AND(M292&lt;&gt;"Yes", M292&lt;&gt;"No"), "Is True must be Yes or No",
IF(AND($AJ$3, NOT(ISBLANK(N292)), NOT(ISNUMBER(N292))), "Changes to Followers for Likes must be a Number",
IF(AND($AK$3, NOT(ISBLANK(O292)), NOT(ISNUMBER(O292))), "Changes to Followers for Disikes must be a Number",
IF(AND($AL$3, NOT(ISBLANK(P292)), NOT(ISNUMBER(P292))), "Changes to Followers for Shares must be a Number",
IF(AND($AM$3, NOT(ISBLANK(Q292)), NOT(ISNUMBER(Q292))), "Changes to Followers for Flags must be a Number",
IF(AND($AJ$3, NOT(ISBLANK(R292)), NOT(ISNUMBER(R292))), "Changes to Credibility for Likes must be a Number",
IF(AND($AK$3, NOT(ISBLANK(S292)), NOT(ISNUMBER(S292))), "Changes to Credibility for Disikes must be a Number",
IF(AND($AL$3, NOT(ISBLANK(T292)), NOT(ISNUMBER(T292))), "Changes to Credibility for Shares must be a Number",
IF(AND($AM$3, NOT(ISBLANK(U292)), NOT(ISNUMBER(U292))), "Changes to Credibility for Flags must be a Number",
IF(AND($AJ$3, $AP$3, NOT(ISBLANK(V292)), NOT(ISNUMBER(V292))), "Number of Likes must be a Number",
IF(AND($AK$3, $AP$3, NOT(ISBLANK(W292)), NOT(ISNUMBER(W292))), "Number of Disikes must be a Number",
IF(AND($AL$3, $AP$3, NOT(ISBLANK(X292)), NOT(ISNUMBER(X292))), "Number of Shares must be a Number",
IF(AND($AM$3, $AP$3, NOT(ISBLANK(Y292)), NOT(ISNUMBER(Y292))), "Number of Flags must be a Number",
IF(AND($AJ$3, $AP$3, NOT(ISBLANK(V292)), V292&lt;0), "Number of Likes cannot be Negative",
IF(AND($AK$3, $AP$3, NOT(ISBLANK(W292)), W292&lt;0), "Number of Disikes cannot be Negative",
IF(AND($AL$3, $AP$3, NOT(ISBLANK(X292)), X292&lt;0), "Number of Shares cannot be Negative",
IF(AND($AM$3, $AP$3, NOT(ISBLANK(Y292)), Y292&lt;0), "Number of Flags cannot be Negative",
IF(AND(CONCATENATE(Z292:AH292)&lt;&gt;"", Z292=""), "Missing 1st Comment Source Name",
IF(AND(CONCATENATE(Z292:AH292)&lt;&gt;"", AB292=""), "Missing 1st Comment Message",
IF(AND($AN$3, $AP$3, CONCATENATE(Z292:AH292)&lt;&gt;"", AG292=""), "Missing 1st Comment Likes",
IF(AND($AO$3, $AP$3, CONCATENATE(Z292:AH292)&lt;&gt;"", AH292=""), "Missing 1st Comment Dislikes",
IF(AND(CONCATENATE(Z293:AH293)&lt;&gt;"", Z293=""), "Missing 2nd Comment Source Name",
IF(AND(CONCATENATE(Z293:AH293)&lt;&gt;"", AB293=""), "Missing 2nd Comment Message",
IF(AND($AN$3, $AP$3, CONCATENATE(Z293:AH293)&lt;&gt;"", AG293=""), "Missing 2nd Comment Likes",
IF(AND($AO$3, $AP$3, CONCATENATE(Z293:AH293)&lt;&gt;"", AH293=""), "Missing 2nd Comment Dislikes",
IF(AND(CONCATENATE(Z294:AH294)&lt;&gt;"", Z294=""), "Missing 3rd Comment Source Name",
IF(AND(CONCATENATE(Z294:AH294)&lt;&gt;"", AB294=""), "Missing 3rd Comment Message",
IF(AND($AN$3, $AP$3, CONCATENATE(Z294:AH294)&lt;&gt;"", AG294=""), "Missing 3rd Comment Likes",
IF(AND($AO$3, $AP$3, CONCATENATE(Z294:AH294)&lt;&gt;"", AH294=""), "Missing 3rd Comment Dislikes", "Valid"
)))))))))))))))))))))))))))))))))</f>
        <v>Unused</v>
      </c>
      <c r="C292" s="302"/>
      <c r="D292" s="351" t="s">
        <v>1383</v>
      </c>
      <c r="E292" s="352"/>
      <c r="F292" s="302"/>
      <c r="G292" s="302"/>
      <c r="H292" s="305"/>
      <c r="I292" s="352"/>
      <c r="J292" s="302"/>
      <c r="K292" s="302"/>
      <c r="L292" s="305"/>
      <c r="M292" s="354"/>
      <c r="N292" s="355"/>
      <c r="O292" s="356"/>
      <c r="P292" s="356"/>
      <c r="Q292" s="357"/>
      <c r="R292" s="358"/>
      <c r="S292" s="356"/>
      <c r="T292" s="356"/>
      <c r="U292" s="357"/>
      <c r="V292" s="358"/>
      <c r="W292" s="356"/>
      <c r="X292" s="356"/>
      <c r="Y292" s="359"/>
      <c r="Z292" s="360"/>
      <c r="AA292" s="305"/>
      <c r="AB292" s="354"/>
      <c r="AC292" s="302"/>
      <c r="AD292" s="302"/>
      <c r="AE292" s="302"/>
      <c r="AF292" s="305"/>
      <c r="AG292" s="361"/>
      <c r="AH292" s="458"/>
      <c r="AI292" s="108"/>
      <c r="AJ292" s="108"/>
      <c r="AK292" s="108"/>
      <c r="AL292" s="108"/>
      <c r="AM292" s="108"/>
      <c r="AN292" s="108"/>
      <c r="AO292" s="108"/>
      <c r="AP292" s="108"/>
      <c r="AQ292" s="108"/>
    </row>
    <row r="293" ht="22.5" customHeight="1">
      <c r="B293" s="331"/>
      <c r="D293" s="363"/>
      <c r="E293" s="331"/>
      <c r="H293" s="327"/>
      <c r="I293" s="331"/>
      <c r="L293" s="327"/>
      <c r="M293" s="331"/>
      <c r="N293" s="333"/>
      <c r="O293" s="334"/>
      <c r="P293" s="334"/>
      <c r="Q293" s="335"/>
      <c r="R293" s="336"/>
      <c r="S293" s="334"/>
      <c r="T293" s="334"/>
      <c r="U293" s="335"/>
      <c r="V293" s="336"/>
      <c r="W293" s="334"/>
      <c r="X293" s="334"/>
      <c r="Y293" s="337"/>
      <c r="Z293" s="364"/>
      <c r="AA293" s="327"/>
      <c r="AB293" s="365"/>
      <c r="AF293" s="327"/>
      <c r="AG293" s="366"/>
      <c r="AH293" s="367"/>
      <c r="AI293" s="108"/>
      <c r="AJ293" s="108"/>
      <c r="AK293" s="108"/>
      <c r="AL293" s="108"/>
      <c r="AM293" s="108"/>
      <c r="AN293" s="108"/>
      <c r="AO293" s="108"/>
      <c r="AP293" s="108"/>
      <c r="AQ293" s="108"/>
    </row>
    <row r="294" ht="22.5" customHeight="1">
      <c r="B294" s="181"/>
      <c r="C294" s="309"/>
      <c r="D294" s="368"/>
      <c r="E294" s="181"/>
      <c r="F294" s="309"/>
      <c r="G294" s="309"/>
      <c r="H294" s="310"/>
      <c r="I294" s="181"/>
      <c r="J294" s="309"/>
      <c r="K294" s="309"/>
      <c r="L294" s="310"/>
      <c r="M294" s="181"/>
      <c r="N294" s="342"/>
      <c r="O294" s="343"/>
      <c r="P294" s="343"/>
      <c r="Q294" s="344"/>
      <c r="R294" s="345"/>
      <c r="S294" s="343"/>
      <c r="T294" s="343"/>
      <c r="U294" s="344"/>
      <c r="V294" s="345"/>
      <c r="W294" s="343"/>
      <c r="X294" s="343"/>
      <c r="Y294" s="346"/>
      <c r="Z294" s="369"/>
      <c r="AA294" s="310"/>
      <c r="AB294" s="370"/>
      <c r="AC294" s="309"/>
      <c r="AD294" s="309"/>
      <c r="AE294" s="309"/>
      <c r="AF294" s="310"/>
      <c r="AG294" s="371"/>
      <c r="AH294" s="372"/>
      <c r="AI294" s="108"/>
      <c r="AJ294" s="108"/>
      <c r="AK294" s="108"/>
      <c r="AL294" s="108"/>
      <c r="AM294" s="108"/>
      <c r="AN294" s="108"/>
      <c r="AO294" s="108"/>
      <c r="AP294" s="108"/>
      <c r="AQ294" s="108"/>
    </row>
    <row r="295" ht="22.5" customHeight="1">
      <c r="B295" s="315" t="str">
        <f>IF(ISBLANK(D295), "Missing ID",
IF(CONCATENATE(E295:AG297)="", "Unused",
IF(AND(ISBLANK(E295), ISBLANK(I295)), "Missing Headline and Content",
IF(ISBLANK(M295), "Missing Is True",
IF(AND(M295&lt;&gt;"Yes", M295&lt;&gt;"No"), "Is True must be Yes or No",
IF(AND($AJ$3, NOT(ISBLANK(N295)), NOT(ISNUMBER(N295))), "Changes to Followers for Likes must be a Number",
IF(AND($AK$3, NOT(ISBLANK(O295)), NOT(ISNUMBER(O295))), "Changes to Followers for Disikes must be a Number",
IF(AND($AL$3, NOT(ISBLANK(P295)), NOT(ISNUMBER(P295))), "Changes to Followers for Shares must be a Number",
IF(AND($AM$3, NOT(ISBLANK(Q295)), NOT(ISNUMBER(Q295))), "Changes to Followers for Flags must be a Number",
IF(AND($AJ$3, NOT(ISBLANK(R295)), NOT(ISNUMBER(R295))), "Changes to Credibility for Likes must be a Number",
IF(AND($AK$3, NOT(ISBLANK(S295)), NOT(ISNUMBER(S295))), "Changes to Credibility for Disikes must be a Number",
IF(AND($AL$3, NOT(ISBLANK(T295)), NOT(ISNUMBER(T295))), "Changes to Credibility for Shares must be a Number",
IF(AND($AM$3, NOT(ISBLANK(U295)), NOT(ISNUMBER(U295))), "Changes to Credibility for Flags must be a Number",
IF(AND($AJ$3, $AP$3, NOT(ISBLANK(V295)), NOT(ISNUMBER(V295))), "Number of Likes must be a Number",
IF(AND($AK$3, $AP$3, NOT(ISBLANK(W295)), NOT(ISNUMBER(W295))), "Number of Disikes must be a Number",
IF(AND($AL$3, $AP$3, NOT(ISBLANK(X295)), NOT(ISNUMBER(X295))), "Number of Shares must be a Number",
IF(AND($AM$3, $AP$3, NOT(ISBLANK(Y295)), NOT(ISNUMBER(Y295))), "Number of Flags must be a Number",
IF(AND($AJ$3, $AP$3, NOT(ISBLANK(V295)), V295&lt;0), "Number of Likes cannot be Negative",
IF(AND($AK$3, $AP$3, NOT(ISBLANK(W295)), W295&lt;0), "Number of Disikes cannot be Negative",
IF(AND($AL$3, $AP$3, NOT(ISBLANK(X295)), X295&lt;0), "Number of Shares cannot be Negative",
IF(AND($AM$3, $AP$3, NOT(ISBLANK(Y295)), Y295&lt;0), "Number of Flags cannot be Negative",
IF(AND(CONCATENATE(Z295:AH295)&lt;&gt;"", Z295=""), "Missing 1st Comment Source Name",
IF(AND(CONCATENATE(Z295:AH295)&lt;&gt;"", AB295=""), "Missing 1st Comment Message",
IF(AND($AN$3, $AP$3, CONCATENATE(Z295:AH295)&lt;&gt;"", AG295=""), "Missing 1st Comment Likes",
IF(AND($AO$3, $AP$3, CONCATENATE(Z295:AH295)&lt;&gt;"", AH295=""), "Missing 1st Comment Dislikes",
IF(AND(CONCATENATE(Z296:AH296)&lt;&gt;"", Z296=""), "Missing 2nd Comment Source Name",
IF(AND(CONCATENATE(Z296:AH296)&lt;&gt;"", AB296=""), "Missing 2nd Comment Message",
IF(AND($AN$3, $AP$3, CONCATENATE(Z296:AH296)&lt;&gt;"", AG296=""), "Missing 2nd Comment Likes",
IF(AND($AO$3, $AP$3, CONCATENATE(Z296:AH296)&lt;&gt;"", AH296=""), "Missing 2nd Comment Dislikes",
IF(AND(CONCATENATE(Z297:AH297)&lt;&gt;"", Z297=""), "Missing 3rd Comment Source Name",
IF(AND(CONCATENATE(Z297:AH297)&lt;&gt;"", AB297=""), "Missing 3rd Comment Message",
IF(AND($AN$3, $AP$3, CONCATENATE(Z297:AH297)&lt;&gt;"", AG297=""), "Missing 3rd Comment Likes",
IF(AND($AO$3, $AP$3, CONCATENATE(Z297:AH297)&lt;&gt;"", AH297=""), "Missing 3rd Comment Dislikes", "Valid"
)))))))))))))))))))))))))))))))))</f>
        <v>Unused</v>
      </c>
      <c r="C295" s="302"/>
      <c r="D295" s="316" t="s">
        <v>1384</v>
      </c>
      <c r="E295" s="317"/>
      <c r="F295" s="302"/>
      <c r="G295" s="302"/>
      <c r="H295" s="305"/>
      <c r="I295" s="317"/>
      <c r="J295" s="302"/>
      <c r="K295" s="302"/>
      <c r="L295" s="305"/>
      <c r="M295" s="319"/>
      <c r="N295" s="450"/>
      <c r="O295" s="451"/>
      <c r="P295" s="451"/>
      <c r="Q295" s="452"/>
      <c r="R295" s="453"/>
      <c r="S295" s="451"/>
      <c r="T295" s="451"/>
      <c r="U295" s="452"/>
      <c r="V295" s="453"/>
      <c r="W295" s="451"/>
      <c r="X295" s="451"/>
      <c r="Y295" s="454"/>
      <c r="Z295" s="325"/>
      <c r="AA295" s="305"/>
      <c r="AB295" s="319"/>
      <c r="AC295" s="302"/>
      <c r="AD295" s="302"/>
      <c r="AE295" s="302"/>
      <c r="AF295" s="305"/>
      <c r="AG295" s="328"/>
      <c r="AH295" s="455"/>
      <c r="AI295" s="108"/>
      <c r="AJ295" s="108"/>
      <c r="AK295" s="108"/>
      <c r="AL295" s="108"/>
      <c r="AM295" s="108"/>
      <c r="AN295" s="108"/>
      <c r="AO295" s="108"/>
      <c r="AP295" s="108"/>
      <c r="AQ295" s="108"/>
    </row>
    <row r="296" ht="22.5" customHeight="1">
      <c r="B296" s="331"/>
      <c r="D296" s="332"/>
      <c r="E296" s="331"/>
      <c r="H296" s="327"/>
      <c r="I296" s="331"/>
      <c r="L296" s="327"/>
      <c r="M296" s="331"/>
      <c r="N296" s="333"/>
      <c r="O296" s="334"/>
      <c r="P296" s="334"/>
      <c r="Q296" s="335"/>
      <c r="R296" s="336"/>
      <c r="S296" s="334"/>
      <c r="T296" s="334"/>
      <c r="U296" s="335"/>
      <c r="V296" s="336"/>
      <c r="W296" s="334"/>
      <c r="X296" s="334"/>
      <c r="Y296" s="337"/>
      <c r="Z296" s="338"/>
      <c r="AA296" s="327"/>
      <c r="AB296" s="326"/>
      <c r="AF296" s="327"/>
      <c r="AG296" s="339"/>
      <c r="AH296" s="456"/>
      <c r="AI296" s="108"/>
      <c r="AJ296" s="108"/>
      <c r="AK296" s="108"/>
      <c r="AL296" s="108"/>
      <c r="AM296" s="108"/>
      <c r="AN296" s="108"/>
      <c r="AO296" s="108"/>
      <c r="AP296" s="108"/>
      <c r="AQ296" s="108"/>
    </row>
    <row r="297" ht="22.5" customHeight="1">
      <c r="B297" s="181"/>
      <c r="C297" s="309"/>
      <c r="D297" s="341"/>
      <c r="E297" s="181"/>
      <c r="F297" s="309"/>
      <c r="G297" s="309"/>
      <c r="H297" s="310"/>
      <c r="I297" s="181"/>
      <c r="J297" s="309"/>
      <c r="K297" s="309"/>
      <c r="L297" s="310"/>
      <c r="M297" s="181"/>
      <c r="N297" s="342"/>
      <c r="O297" s="343"/>
      <c r="P297" s="343"/>
      <c r="Q297" s="344"/>
      <c r="R297" s="345"/>
      <c r="S297" s="343"/>
      <c r="T297" s="343"/>
      <c r="U297" s="344"/>
      <c r="V297" s="345"/>
      <c r="W297" s="343"/>
      <c r="X297" s="343"/>
      <c r="Y297" s="346"/>
      <c r="Z297" s="347"/>
      <c r="AA297" s="310"/>
      <c r="AB297" s="348"/>
      <c r="AC297" s="309"/>
      <c r="AD297" s="309"/>
      <c r="AE297" s="309"/>
      <c r="AF297" s="310"/>
      <c r="AG297" s="349"/>
      <c r="AH297" s="457"/>
      <c r="AI297" s="108"/>
      <c r="AJ297" s="108"/>
      <c r="AK297" s="108"/>
      <c r="AL297" s="108"/>
      <c r="AM297" s="108"/>
      <c r="AN297" s="108"/>
      <c r="AO297" s="108"/>
      <c r="AP297" s="108"/>
      <c r="AQ297" s="108"/>
    </row>
    <row r="298" ht="22.5" customHeight="1">
      <c r="B298" s="315" t="str">
        <f>IF(ISBLANK(D298), "Missing ID",
IF(CONCATENATE(E298:AG300)="", "Unused",
IF(AND(ISBLANK(E298), ISBLANK(I298)), "Missing Headline and Content",
IF(ISBLANK(M298), "Missing Is True",
IF(AND(M298&lt;&gt;"Yes", M298&lt;&gt;"No"), "Is True must be Yes or No",
IF(AND($AJ$3, NOT(ISBLANK(N298)), NOT(ISNUMBER(N298))), "Changes to Followers for Likes must be a Number",
IF(AND($AK$3, NOT(ISBLANK(O298)), NOT(ISNUMBER(O298))), "Changes to Followers for Disikes must be a Number",
IF(AND($AL$3, NOT(ISBLANK(P298)), NOT(ISNUMBER(P298))), "Changes to Followers for Shares must be a Number",
IF(AND($AM$3, NOT(ISBLANK(Q298)), NOT(ISNUMBER(Q298))), "Changes to Followers for Flags must be a Number",
IF(AND($AJ$3, NOT(ISBLANK(R298)), NOT(ISNUMBER(R298))), "Changes to Credibility for Likes must be a Number",
IF(AND($AK$3, NOT(ISBLANK(S298)), NOT(ISNUMBER(S298))), "Changes to Credibility for Disikes must be a Number",
IF(AND($AL$3, NOT(ISBLANK(T298)), NOT(ISNUMBER(T298))), "Changes to Credibility for Shares must be a Number",
IF(AND($AM$3, NOT(ISBLANK(U298)), NOT(ISNUMBER(U298))), "Changes to Credibility for Flags must be a Number",
IF(AND($AJ$3, $AP$3, NOT(ISBLANK(V298)), NOT(ISNUMBER(V298))), "Number of Likes must be a Number",
IF(AND($AK$3, $AP$3, NOT(ISBLANK(W298)), NOT(ISNUMBER(W298))), "Number of Disikes must be a Number",
IF(AND($AL$3, $AP$3, NOT(ISBLANK(X298)), NOT(ISNUMBER(X298))), "Number of Shares must be a Number",
IF(AND($AM$3, $AP$3, NOT(ISBLANK(Y298)), NOT(ISNUMBER(Y298))), "Number of Flags must be a Number",
IF(AND($AJ$3, $AP$3, NOT(ISBLANK(V298)), V298&lt;0), "Number of Likes cannot be Negative",
IF(AND($AK$3, $AP$3, NOT(ISBLANK(W298)), W298&lt;0), "Number of Disikes cannot be Negative",
IF(AND($AL$3, $AP$3, NOT(ISBLANK(X298)), X298&lt;0), "Number of Shares cannot be Negative",
IF(AND($AM$3, $AP$3, NOT(ISBLANK(Y298)), Y298&lt;0), "Number of Flags cannot be Negative",
IF(AND(CONCATENATE(Z298:AH298)&lt;&gt;"", Z298=""), "Missing 1st Comment Source Name",
IF(AND(CONCATENATE(Z298:AH298)&lt;&gt;"", AB298=""), "Missing 1st Comment Message",
IF(AND($AN$3, $AP$3, CONCATENATE(Z298:AH298)&lt;&gt;"", AG298=""), "Missing 1st Comment Likes",
IF(AND($AO$3, $AP$3, CONCATENATE(Z298:AH298)&lt;&gt;"", AH298=""), "Missing 1st Comment Dislikes",
IF(AND(CONCATENATE(Z299:AH299)&lt;&gt;"", Z299=""), "Missing 2nd Comment Source Name",
IF(AND(CONCATENATE(Z299:AH299)&lt;&gt;"", AB299=""), "Missing 2nd Comment Message",
IF(AND($AN$3, $AP$3, CONCATENATE(Z299:AH299)&lt;&gt;"", AG299=""), "Missing 2nd Comment Likes",
IF(AND($AO$3, $AP$3, CONCATENATE(Z299:AH299)&lt;&gt;"", AH299=""), "Missing 2nd Comment Dislikes",
IF(AND(CONCATENATE(Z300:AH300)&lt;&gt;"", Z300=""), "Missing 3rd Comment Source Name",
IF(AND(CONCATENATE(Z300:AH300)&lt;&gt;"", AB300=""), "Missing 3rd Comment Message",
IF(AND($AN$3, $AP$3, CONCATENATE(Z300:AH300)&lt;&gt;"", AG300=""), "Missing 3rd Comment Likes",
IF(AND($AO$3, $AP$3, CONCATENATE(Z300:AH300)&lt;&gt;"", AH300=""), "Missing 3rd Comment Dislikes", "Valid"
)))))))))))))))))))))))))))))))))</f>
        <v>Unused</v>
      </c>
      <c r="C298" s="302"/>
      <c r="D298" s="351" t="s">
        <v>1385</v>
      </c>
      <c r="E298" s="352"/>
      <c r="F298" s="302"/>
      <c r="G298" s="302"/>
      <c r="H298" s="305"/>
      <c r="I298" s="352"/>
      <c r="J298" s="302"/>
      <c r="K298" s="302"/>
      <c r="L298" s="305"/>
      <c r="M298" s="354"/>
      <c r="N298" s="355"/>
      <c r="O298" s="356"/>
      <c r="P298" s="356"/>
      <c r="Q298" s="357"/>
      <c r="R298" s="358"/>
      <c r="S298" s="356"/>
      <c r="T298" s="356"/>
      <c r="U298" s="357"/>
      <c r="V298" s="358"/>
      <c r="W298" s="356"/>
      <c r="X298" s="356"/>
      <c r="Y298" s="359"/>
      <c r="Z298" s="360"/>
      <c r="AA298" s="305"/>
      <c r="AB298" s="354"/>
      <c r="AC298" s="302"/>
      <c r="AD298" s="302"/>
      <c r="AE298" s="302"/>
      <c r="AF298" s="305"/>
      <c r="AG298" s="361"/>
      <c r="AH298" s="458"/>
      <c r="AI298" s="108"/>
      <c r="AJ298" s="108"/>
      <c r="AK298" s="108"/>
      <c r="AL298" s="108"/>
      <c r="AM298" s="108"/>
      <c r="AN298" s="108"/>
      <c r="AO298" s="108"/>
      <c r="AP298" s="108"/>
      <c r="AQ298" s="108"/>
    </row>
    <row r="299" ht="22.5" customHeight="1">
      <c r="B299" s="331"/>
      <c r="D299" s="363"/>
      <c r="E299" s="331"/>
      <c r="H299" s="327"/>
      <c r="I299" s="331"/>
      <c r="L299" s="327"/>
      <c r="M299" s="331"/>
      <c r="N299" s="333"/>
      <c r="O299" s="334"/>
      <c r="P299" s="334"/>
      <c r="Q299" s="335"/>
      <c r="R299" s="336"/>
      <c r="S299" s="334"/>
      <c r="T299" s="334"/>
      <c r="U299" s="335"/>
      <c r="V299" s="336"/>
      <c r="W299" s="334"/>
      <c r="X299" s="334"/>
      <c r="Y299" s="337"/>
      <c r="Z299" s="364"/>
      <c r="AA299" s="327"/>
      <c r="AB299" s="365"/>
      <c r="AF299" s="327"/>
      <c r="AG299" s="366"/>
      <c r="AH299" s="367"/>
      <c r="AI299" s="108"/>
      <c r="AJ299" s="108"/>
      <c r="AK299" s="108"/>
      <c r="AL299" s="108"/>
      <c r="AM299" s="108"/>
      <c r="AN299" s="108"/>
      <c r="AO299" s="108"/>
      <c r="AP299" s="108"/>
      <c r="AQ299" s="108"/>
    </row>
    <row r="300" ht="22.5" customHeight="1">
      <c r="B300" s="181"/>
      <c r="C300" s="309"/>
      <c r="D300" s="368"/>
      <c r="E300" s="181"/>
      <c r="F300" s="309"/>
      <c r="G300" s="309"/>
      <c r="H300" s="310"/>
      <c r="I300" s="181"/>
      <c r="J300" s="309"/>
      <c r="K300" s="309"/>
      <c r="L300" s="310"/>
      <c r="M300" s="181"/>
      <c r="N300" s="342"/>
      <c r="O300" s="343"/>
      <c r="P300" s="343"/>
      <c r="Q300" s="344"/>
      <c r="R300" s="345"/>
      <c r="S300" s="343"/>
      <c r="T300" s="343"/>
      <c r="U300" s="344"/>
      <c r="V300" s="345"/>
      <c r="W300" s="343"/>
      <c r="X300" s="343"/>
      <c r="Y300" s="346"/>
      <c r="Z300" s="369"/>
      <c r="AA300" s="310"/>
      <c r="AB300" s="370"/>
      <c r="AC300" s="309"/>
      <c r="AD300" s="309"/>
      <c r="AE300" s="309"/>
      <c r="AF300" s="310"/>
      <c r="AG300" s="371"/>
      <c r="AH300" s="372"/>
      <c r="AI300" s="108"/>
      <c r="AJ300" s="108"/>
      <c r="AK300" s="108"/>
      <c r="AL300" s="108"/>
      <c r="AM300" s="108"/>
      <c r="AN300" s="108"/>
      <c r="AO300" s="108"/>
      <c r="AP300" s="108"/>
      <c r="AQ300" s="108"/>
    </row>
    <row r="301" ht="22.5" customHeight="1">
      <c r="B301" s="315" t="str">
        <f>IF(ISBLANK(D301), "Missing ID",
IF(CONCATENATE(E301:AG303)="", "Unused",
IF(AND(ISBLANK(E301), ISBLANK(I301)), "Missing Headline and Content",
IF(ISBLANK(M301), "Missing Is True",
IF(AND(M301&lt;&gt;"Yes", M301&lt;&gt;"No"), "Is True must be Yes or No",
IF(AND($AJ$3, NOT(ISBLANK(N301)), NOT(ISNUMBER(N301))), "Changes to Followers for Likes must be a Number",
IF(AND($AK$3, NOT(ISBLANK(O301)), NOT(ISNUMBER(O301))), "Changes to Followers for Disikes must be a Number",
IF(AND($AL$3, NOT(ISBLANK(P301)), NOT(ISNUMBER(P301))), "Changes to Followers for Shares must be a Number",
IF(AND($AM$3, NOT(ISBLANK(Q301)), NOT(ISNUMBER(Q301))), "Changes to Followers for Flags must be a Number",
IF(AND($AJ$3, NOT(ISBLANK(R301)), NOT(ISNUMBER(R301))), "Changes to Credibility for Likes must be a Number",
IF(AND($AK$3, NOT(ISBLANK(S301)), NOT(ISNUMBER(S301))), "Changes to Credibility for Disikes must be a Number",
IF(AND($AL$3, NOT(ISBLANK(T301)), NOT(ISNUMBER(T301))), "Changes to Credibility for Shares must be a Number",
IF(AND($AM$3, NOT(ISBLANK(U301)), NOT(ISNUMBER(U301))), "Changes to Credibility for Flags must be a Number",
IF(AND($AJ$3, $AP$3, NOT(ISBLANK(V301)), NOT(ISNUMBER(V301))), "Number of Likes must be a Number",
IF(AND($AK$3, $AP$3, NOT(ISBLANK(W301)), NOT(ISNUMBER(W301))), "Number of Disikes must be a Number",
IF(AND($AL$3, $AP$3, NOT(ISBLANK(X301)), NOT(ISNUMBER(X301))), "Number of Shares must be a Number",
IF(AND($AM$3, $AP$3, NOT(ISBLANK(Y301)), NOT(ISNUMBER(Y301))), "Number of Flags must be a Number",
IF(AND($AJ$3, $AP$3, NOT(ISBLANK(V301)), V301&lt;0), "Number of Likes cannot be Negative",
IF(AND($AK$3, $AP$3, NOT(ISBLANK(W301)), W301&lt;0), "Number of Disikes cannot be Negative",
IF(AND($AL$3, $AP$3, NOT(ISBLANK(X301)), X301&lt;0), "Number of Shares cannot be Negative",
IF(AND($AM$3, $AP$3, NOT(ISBLANK(Y301)), Y301&lt;0), "Number of Flags cannot be Negative",
IF(AND(CONCATENATE(Z301:AH301)&lt;&gt;"", Z301=""), "Missing 1st Comment Source Name",
IF(AND(CONCATENATE(Z301:AH301)&lt;&gt;"", AB301=""), "Missing 1st Comment Message",
IF(AND($AN$3, $AP$3, CONCATENATE(Z301:AH301)&lt;&gt;"", AG301=""), "Missing 1st Comment Likes",
IF(AND($AO$3, $AP$3, CONCATENATE(Z301:AH301)&lt;&gt;"", AH301=""), "Missing 1st Comment Dislikes",
IF(AND(CONCATENATE(Z302:AH302)&lt;&gt;"", Z302=""), "Missing 2nd Comment Source Name",
IF(AND(CONCATENATE(Z302:AH302)&lt;&gt;"", AB302=""), "Missing 2nd Comment Message",
IF(AND($AN$3, $AP$3, CONCATENATE(Z302:AH302)&lt;&gt;"", AG302=""), "Missing 2nd Comment Likes",
IF(AND($AO$3, $AP$3, CONCATENATE(Z302:AH302)&lt;&gt;"", AH302=""), "Missing 2nd Comment Dislikes",
IF(AND(CONCATENATE(Z303:AH303)&lt;&gt;"", Z303=""), "Missing 3rd Comment Source Name",
IF(AND(CONCATENATE(Z303:AH303)&lt;&gt;"", AB303=""), "Missing 3rd Comment Message",
IF(AND($AN$3, $AP$3, CONCATENATE(Z303:AH303)&lt;&gt;"", AG303=""), "Missing 3rd Comment Likes",
IF(AND($AO$3, $AP$3, CONCATENATE(Z303:AH303)&lt;&gt;"", AH303=""), "Missing 3rd Comment Dislikes", "Valid"
)))))))))))))))))))))))))))))))))</f>
        <v>Unused</v>
      </c>
      <c r="C301" s="302"/>
      <c r="D301" s="316" t="s">
        <v>1386</v>
      </c>
      <c r="E301" s="317"/>
      <c r="F301" s="302"/>
      <c r="G301" s="302"/>
      <c r="H301" s="305"/>
      <c r="I301" s="317"/>
      <c r="J301" s="302"/>
      <c r="K301" s="302"/>
      <c r="L301" s="305"/>
      <c r="M301" s="319"/>
      <c r="N301" s="450"/>
      <c r="O301" s="451"/>
      <c r="P301" s="451"/>
      <c r="Q301" s="452"/>
      <c r="R301" s="453"/>
      <c r="S301" s="451"/>
      <c r="T301" s="451"/>
      <c r="U301" s="452"/>
      <c r="V301" s="453"/>
      <c r="W301" s="451"/>
      <c r="X301" s="451"/>
      <c r="Y301" s="454"/>
      <c r="Z301" s="325"/>
      <c r="AA301" s="305"/>
      <c r="AB301" s="319"/>
      <c r="AC301" s="302"/>
      <c r="AD301" s="302"/>
      <c r="AE301" s="302"/>
      <c r="AF301" s="305"/>
      <c r="AG301" s="328"/>
      <c r="AH301" s="455"/>
      <c r="AI301" s="108"/>
      <c r="AJ301" s="108"/>
      <c r="AK301" s="108"/>
      <c r="AL301" s="108"/>
      <c r="AM301" s="108"/>
      <c r="AN301" s="108"/>
      <c r="AO301" s="108"/>
      <c r="AP301" s="108"/>
      <c r="AQ301" s="108"/>
    </row>
    <row r="302" ht="22.5" customHeight="1">
      <c r="B302" s="331"/>
      <c r="D302" s="332"/>
      <c r="E302" s="331"/>
      <c r="H302" s="327"/>
      <c r="I302" s="331"/>
      <c r="L302" s="327"/>
      <c r="M302" s="331"/>
      <c r="N302" s="333"/>
      <c r="O302" s="334"/>
      <c r="P302" s="334"/>
      <c r="Q302" s="335"/>
      <c r="R302" s="336"/>
      <c r="S302" s="334"/>
      <c r="T302" s="334"/>
      <c r="U302" s="335"/>
      <c r="V302" s="336"/>
      <c r="W302" s="334"/>
      <c r="X302" s="334"/>
      <c r="Y302" s="337"/>
      <c r="Z302" s="338"/>
      <c r="AA302" s="327"/>
      <c r="AB302" s="326"/>
      <c r="AF302" s="327"/>
      <c r="AG302" s="339"/>
      <c r="AH302" s="456"/>
      <c r="AI302" s="108"/>
      <c r="AJ302" s="108"/>
      <c r="AK302" s="108"/>
      <c r="AL302" s="108"/>
      <c r="AM302" s="108"/>
      <c r="AN302" s="108"/>
      <c r="AO302" s="108"/>
      <c r="AP302" s="108"/>
      <c r="AQ302" s="108"/>
    </row>
    <row r="303" ht="22.5" customHeight="1">
      <c r="B303" s="181"/>
      <c r="C303" s="309"/>
      <c r="D303" s="341"/>
      <c r="E303" s="181"/>
      <c r="F303" s="309"/>
      <c r="G303" s="309"/>
      <c r="H303" s="310"/>
      <c r="I303" s="181"/>
      <c r="J303" s="309"/>
      <c r="K303" s="309"/>
      <c r="L303" s="310"/>
      <c r="M303" s="181"/>
      <c r="N303" s="342"/>
      <c r="O303" s="343"/>
      <c r="P303" s="343"/>
      <c r="Q303" s="344"/>
      <c r="R303" s="345"/>
      <c r="S303" s="343"/>
      <c r="T303" s="343"/>
      <c r="U303" s="344"/>
      <c r="V303" s="345"/>
      <c r="W303" s="343"/>
      <c r="X303" s="343"/>
      <c r="Y303" s="346"/>
      <c r="Z303" s="347"/>
      <c r="AA303" s="310"/>
      <c r="AB303" s="348"/>
      <c r="AC303" s="309"/>
      <c r="AD303" s="309"/>
      <c r="AE303" s="309"/>
      <c r="AF303" s="310"/>
      <c r="AG303" s="349"/>
      <c r="AH303" s="457"/>
      <c r="AI303" s="108"/>
      <c r="AJ303" s="108"/>
      <c r="AK303" s="108"/>
      <c r="AL303" s="108"/>
      <c r="AM303" s="108"/>
      <c r="AN303" s="108"/>
      <c r="AO303" s="108"/>
      <c r="AP303" s="108"/>
      <c r="AQ303" s="108"/>
    </row>
    <row r="304" ht="22.5" customHeight="1">
      <c r="B304" s="315" t="str">
        <f>IF(ISBLANK(D304), "Missing ID",
IF(CONCATENATE(E304:AG306)="", "Unused",
IF(AND(ISBLANK(E304), ISBLANK(I304)), "Missing Headline and Content",
IF(ISBLANK(M304), "Missing Is True",
IF(AND(M304&lt;&gt;"Yes", M304&lt;&gt;"No"), "Is True must be Yes or No",
IF(AND($AJ$3, NOT(ISBLANK(N304)), NOT(ISNUMBER(N304))), "Changes to Followers for Likes must be a Number",
IF(AND($AK$3, NOT(ISBLANK(O304)), NOT(ISNUMBER(O304))), "Changes to Followers for Disikes must be a Number",
IF(AND($AL$3, NOT(ISBLANK(P304)), NOT(ISNUMBER(P304))), "Changes to Followers for Shares must be a Number",
IF(AND($AM$3, NOT(ISBLANK(Q304)), NOT(ISNUMBER(Q304))), "Changes to Followers for Flags must be a Number",
IF(AND($AJ$3, NOT(ISBLANK(R304)), NOT(ISNUMBER(R304))), "Changes to Credibility for Likes must be a Number",
IF(AND($AK$3, NOT(ISBLANK(S304)), NOT(ISNUMBER(S304))), "Changes to Credibility for Disikes must be a Number",
IF(AND($AL$3, NOT(ISBLANK(T304)), NOT(ISNUMBER(T304))), "Changes to Credibility for Shares must be a Number",
IF(AND($AM$3, NOT(ISBLANK(U304)), NOT(ISNUMBER(U304))), "Changes to Credibility for Flags must be a Number",
IF(AND($AJ$3, $AP$3, NOT(ISBLANK(V304)), NOT(ISNUMBER(V304))), "Number of Likes must be a Number",
IF(AND($AK$3, $AP$3, NOT(ISBLANK(W304)), NOT(ISNUMBER(W304))), "Number of Disikes must be a Number",
IF(AND($AL$3, $AP$3, NOT(ISBLANK(X304)), NOT(ISNUMBER(X304))), "Number of Shares must be a Number",
IF(AND($AM$3, $AP$3, NOT(ISBLANK(Y304)), NOT(ISNUMBER(Y304))), "Number of Flags must be a Number",
IF(AND($AJ$3, $AP$3, NOT(ISBLANK(V304)), V304&lt;0), "Number of Likes cannot be Negative",
IF(AND($AK$3, $AP$3, NOT(ISBLANK(W304)), W304&lt;0), "Number of Disikes cannot be Negative",
IF(AND($AL$3, $AP$3, NOT(ISBLANK(X304)), X304&lt;0), "Number of Shares cannot be Negative",
IF(AND($AM$3, $AP$3, NOT(ISBLANK(Y304)), Y304&lt;0), "Number of Flags cannot be Negative",
IF(AND(CONCATENATE(Z304:AH304)&lt;&gt;"", Z304=""), "Missing 1st Comment Source Name",
IF(AND(CONCATENATE(Z304:AH304)&lt;&gt;"", AB304=""), "Missing 1st Comment Message",
IF(AND($AN$3, $AP$3, CONCATENATE(Z304:AH304)&lt;&gt;"", AG304=""), "Missing 1st Comment Likes",
IF(AND($AO$3, $AP$3, CONCATENATE(Z304:AH304)&lt;&gt;"", AH304=""), "Missing 1st Comment Dislikes",
IF(AND(CONCATENATE(Z305:AH305)&lt;&gt;"", Z305=""), "Missing 2nd Comment Source Name",
IF(AND(CONCATENATE(Z305:AH305)&lt;&gt;"", AB305=""), "Missing 2nd Comment Message",
IF(AND($AN$3, $AP$3, CONCATENATE(Z305:AH305)&lt;&gt;"", AG305=""), "Missing 2nd Comment Likes",
IF(AND($AO$3, $AP$3, CONCATENATE(Z305:AH305)&lt;&gt;"", AH305=""), "Missing 2nd Comment Dislikes",
IF(AND(CONCATENATE(Z306:AH306)&lt;&gt;"", Z306=""), "Missing 3rd Comment Source Name",
IF(AND(CONCATENATE(Z306:AH306)&lt;&gt;"", AB306=""), "Missing 3rd Comment Message",
IF(AND($AN$3, $AP$3, CONCATENATE(Z306:AH306)&lt;&gt;"", AG306=""), "Missing 3rd Comment Likes",
IF(AND($AO$3, $AP$3, CONCATENATE(Z306:AH306)&lt;&gt;"", AH306=""), "Missing 3rd Comment Dislikes", "Valid"
)))))))))))))))))))))))))))))))))</f>
        <v>Unused</v>
      </c>
      <c r="C304" s="302"/>
      <c r="D304" s="351" t="s">
        <v>1387</v>
      </c>
      <c r="E304" s="352"/>
      <c r="F304" s="302"/>
      <c r="G304" s="302"/>
      <c r="H304" s="305"/>
      <c r="I304" s="352"/>
      <c r="J304" s="302"/>
      <c r="K304" s="302"/>
      <c r="L304" s="305"/>
      <c r="M304" s="354"/>
      <c r="N304" s="355"/>
      <c r="O304" s="356"/>
      <c r="P304" s="356"/>
      <c r="Q304" s="357"/>
      <c r="R304" s="358"/>
      <c r="S304" s="356"/>
      <c r="T304" s="356"/>
      <c r="U304" s="357"/>
      <c r="V304" s="358"/>
      <c r="W304" s="356"/>
      <c r="X304" s="356"/>
      <c r="Y304" s="359"/>
      <c r="Z304" s="360"/>
      <c r="AA304" s="305"/>
      <c r="AB304" s="354"/>
      <c r="AC304" s="302"/>
      <c r="AD304" s="302"/>
      <c r="AE304" s="302"/>
      <c r="AF304" s="305"/>
      <c r="AG304" s="361"/>
      <c r="AH304" s="458"/>
      <c r="AI304" s="108"/>
      <c r="AJ304" s="108"/>
      <c r="AK304" s="108"/>
      <c r="AL304" s="108"/>
      <c r="AM304" s="108"/>
      <c r="AN304" s="108"/>
      <c r="AO304" s="108"/>
      <c r="AP304" s="108"/>
      <c r="AQ304" s="108"/>
    </row>
    <row r="305" ht="22.5" customHeight="1">
      <c r="B305" s="331"/>
      <c r="D305" s="363"/>
      <c r="E305" s="331"/>
      <c r="H305" s="327"/>
      <c r="I305" s="331"/>
      <c r="L305" s="327"/>
      <c r="M305" s="331"/>
      <c r="N305" s="333"/>
      <c r="O305" s="334"/>
      <c r="P305" s="334"/>
      <c r="Q305" s="335"/>
      <c r="R305" s="336"/>
      <c r="S305" s="334"/>
      <c r="T305" s="334"/>
      <c r="U305" s="335"/>
      <c r="V305" s="336"/>
      <c r="W305" s="334"/>
      <c r="X305" s="334"/>
      <c r="Y305" s="337"/>
      <c r="Z305" s="364"/>
      <c r="AA305" s="327"/>
      <c r="AB305" s="365"/>
      <c r="AF305" s="327"/>
      <c r="AG305" s="366"/>
      <c r="AH305" s="367"/>
      <c r="AI305" s="108"/>
      <c r="AJ305" s="108"/>
      <c r="AK305" s="108"/>
      <c r="AL305" s="108"/>
      <c r="AM305" s="108"/>
      <c r="AN305" s="108"/>
      <c r="AO305" s="108"/>
      <c r="AP305" s="108"/>
      <c r="AQ305" s="108"/>
    </row>
    <row r="306" ht="22.5" customHeight="1">
      <c r="B306" s="181"/>
      <c r="C306" s="309"/>
      <c r="D306" s="368"/>
      <c r="E306" s="181"/>
      <c r="F306" s="309"/>
      <c r="G306" s="309"/>
      <c r="H306" s="310"/>
      <c r="I306" s="181"/>
      <c r="J306" s="309"/>
      <c r="K306" s="309"/>
      <c r="L306" s="310"/>
      <c r="M306" s="181"/>
      <c r="N306" s="342"/>
      <c r="O306" s="343"/>
      <c r="P306" s="343"/>
      <c r="Q306" s="344"/>
      <c r="R306" s="345"/>
      <c r="S306" s="343"/>
      <c r="T306" s="343"/>
      <c r="U306" s="344"/>
      <c r="V306" s="345"/>
      <c r="W306" s="343"/>
      <c r="X306" s="343"/>
      <c r="Y306" s="346"/>
      <c r="Z306" s="369"/>
      <c r="AA306" s="310"/>
      <c r="AB306" s="370"/>
      <c r="AC306" s="309"/>
      <c r="AD306" s="309"/>
      <c r="AE306" s="309"/>
      <c r="AF306" s="310"/>
      <c r="AG306" s="371"/>
      <c r="AH306" s="372"/>
      <c r="AI306" s="108"/>
      <c r="AJ306" s="108"/>
      <c r="AK306" s="108"/>
      <c r="AL306" s="108"/>
      <c r="AM306" s="108"/>
      <c r="AN306" s="108"/>
      <c r="AO306" s="108"/>
      <c r="AP306" s="108"/>
      <c r="AQ306" s="108"/>
    </row>
    <row r="307" ht="22.5" customHeight="1">
      <c r="B307" s="315" t="str">
        <f>IF(ISBLANK(D307), "Missing ID",
IF(CONCATENATE(E307:AG309)="", "Unused",
IF(AND(ISBLANK(E307), ISBLANK(I307)), "Missing Headline and Content",
IF(ISBLANK(M307), "Missing Is True",
IF(AND(M307&lt;&gt;"Yes", M307&lt;&gt;"No"), "Is True must be Yes or No",
IF(AND($AJ$3, NOT(ISBLANK(N307)), NOT(ISNUMBER(N307))), "Changes to Followers for Likes must be a Number",
IF(AND($AK$3, NOT(ISBLANK(O307)), NOT(ISNUMBER(O307))), "Changes to Followers for Disikes must be a Number",
IF(AND($AL$3, NOT(ISBLANK(P307)), NOT(ISNUMBER(P307))), "Changes to Followers for Shares must be a Number",
IF(AND($AM$3, NOT(ISBLANK(Q307)), NOT(ISNUMBER(Q307))), "Changes to Followers for Flags must be a Number",
IF(AND($AJ$3, NOT(ISBLANK(R307)), NOT(ISNUMBER(R307))), "Changes to Credibility for Likes must be a Number",
IF(AND($AK$3, NOT(ISBLANK(S307)), NOT(ISNUMBER(S307))), "Changes to Credibility for Disikes must be a Number",
IF(AND($AL$3, NOT(ISBLANK(T307)), NOT(ISNUMBER(T307))), "Changes to Credibility for Shares must be a Number",
IF(AND($AM$3, NOT(ISBLANK(U307)), NOT(ISNUMBER(U307))), "Changes to Credibility for Flags must be a Number",
IF(AND($AJ$3, $AP$3, NOT(ISBLANK(V307)), NOT(ISNUMBER(V307))), "Number of Likes must be a Number",
IF(AND($AK$3, $AP$3, NOT(ISBLANK(W307)), NOT(ISNUMBER(W307))), "Number of Disikes must be a Number",
IF(AND($AL$3, $AP$3, NOT(ISBLANK(X307)), NOT(ISNUMBER(X307))), "Number of Shares must be a Number",
IF(AND($AM$3, $AP$3, NOT(ISBLANK(Y307)), NOT(ISNUMBER(Y307))), "Number of Flags must be a Number",
IF(AND($AJ$3, $AP$3, NOT(ISBLANK(V307)), V307&lt;0), "Number of Likes cannot be Negative",
IF(AND($AK$3, $AP$3, NOT(ISBLANK(W307)), W307&lt;0), "Number of Disikes cannot be Negative",
IF(AND($AL$3, $AP$3, NOT(ISBLANK(X307)), X307&lt;0), "Number of Shares cannot be Negative",
IF(AND($AM$3, $AP$3, NOT(ISBLANK(Y307)), Y307&lt;0), "Number of Flags cannot be Negative",
IF(AND(CONCATENATE(Z307:AH307)&lt;&gt;"", Z307=""), "Missing 1st Comment Source Name",
IF(AND(CONCATENATE(Z307:AH307)&lt;&gt;"", AB307=""), "Missing 1st Comment Message",
IF(AND($AN$3, $AP$3, CONCATENATE(Z307:AH307)&lt;&gt;"", AG307=""), "Missing 1st Comment Likes",
IF(AND($AO$3, $AP$3, CONCATENATE(Z307:AH307)&lt;&gt;"", AH307=""), "Missing 1st Comment Dislikes",
IF(AND(CONCATENATE(Z308:AH308)&lt;&gt;"", Z308=""), "Missing 2nd Comment Source Name",
IF(AND(CONCATENATE(Z308:AH308)&lt;&gt;"", AB308=""), "Missing 2nd Comment Message",
IF(AND($AN$3, $AP$3, CONCATENATE(Z308:AH308)&lt;&gt;"", AG308=""), "Missing 2nd Comment Likes",
IF(AND($AO$3, $AP$3, CONCATENATE(Z308:AH308)&lt;&gt;"", AH308=""), "Missing 2nd Comment Dislikes",
IF(AND(CONCATENATE(Z309:AH309)&lt;&gt;"", Z309=""), "Missing 3rd Comment Source Name",
IF(AND(CONCATENATE(Z309:AH309)&lt;&gt;"", AB309=""), "Missing 3rd Comment Message",
IF(AND($AN$3, $AP$3, CONCATENATE(Z309:AH309)&lt;&gt;"", AG309=""), "Missing 3rd Comment Likes",
IF(AND($AO$3, $AP$3, CONCATENATE(Z309:AH309)&lt;&gt;"", AH309=""), "Missing 3rd Comment Dislikes", "Valid"
)))))))))))))))))))))))))))))))))</f>
        <v>Unused</v>
      </c>
      <c r="C307" s="302"/>
      <c r="D307" s="316" t="s">
        <v>1388</v>
      </c>
      <c r="E307" s="317"/>
      <c r="F307" s="302"/>
      <c r="G307" s="302"/>
      <c r="H307" s="305"/>
      <c r="I307" s="317"/>
      <c r="J307" s="302"/>
      <c r="K307" s="302"/>
      <c r="L307" s="305"/>
      <c r="M307" s="319"/>
      <c r="N307" s="450"/>
      <c r="O307" s="451"/>
      <c r="P307" s="451"/>
      <c r="Q307" s="452"/>
      <c r="R307" s="453"/>
      <c r="S307" s="451"/>
      <c r="T307" s="451"/>
      <c r="U307" s="452"/>
      <c r="V307" s="453"/>
      <c r="W307" s="451"/>
      <c r="X307" s="451"/>
      <c r="Y307" s="454"/>
      <c r="Z307" s="325"/>
      <c r="AA307" s="305"/>
      <c r="AB307" s="319"/>
      <c r="AC307" s="302"/>
      <c r="AD307" s="302"/>
      <c r="AE307" s="302"/>
      <c r="AF307" s="305"/>
      <c r="AG307" s="328"/>
      <c r="AH307" s="455"/>
      <c r="AI307" s="108"/>
      <c r="AJ307" s="108"/>
      <c r="AK307" s="108"/>
      <c r="AL307" s="108"/>
      <c r="AM307" s="108"/>
      <c r="AN307" s="108"/>
      <c r="AO307" s="108"/>
      <c r="AP307" s="108"/>
      <c r="AQ307" s="108"/>
    </row>
    <row r="308" ht="22.5" customHeight="1">
      <c r="B308" s="331"/>
      <c r="D308" s="332"/>
      <c r="E308" s="331"/>
      <c r="H308" s="327"/>
      <c r="I308" s="331"/>
      <c r="L308" s="327"/>
      <c r="M308" s="331"/>
      <c r="N308" s="333"/>
      <c r="O308" s="334"/>
      <c r="P308" s="334"/>
      <c r="Q308" s="335"/>
      <c r="R308" s="336"/>
      <c r="S308" s="334"/>
      <c r="T308" s="334"/>
      <c r="U308" s="335"/>
      <c r="V308" s="336"/>
      <c r="W308" s="334"/>
      <c r="X308" s="334"/>
      <c r="Y308" s="337"/>
      <c r="Z308" s="338"/>
      <c r="AA308" s="327"/>
      <c r="AB308" s="326"/>
      <c r="AF308" s="327"/>
      <c r="AG308" s="339"/>
      <c r="AH308" s="456"/>
      <c r="AI308" s="108"/>
      <c r="AJ308" s="108"/>
      <c r="AK308" s="108"/>
      <c r="AL308" s="108"/>
      <c r="AM308" s="108"/>
      <c r="AN308" s="108"/>
      <c r="AO308" s="108"/>
      <c r="AP308" s="108"/>
      <c r="AQ308" s="108"/>
    </row>
    <row r="309" ht="22.5" customHeight="1">
      <c r="B309" s="181"/>
      <c r="C309" s="309"/>
      <c r="D309" s="341"/>
      <c r="E309" s="181"/>
      <c r="F309" s="309"/>
      <c r="G309" s="309"/>
      <c r="H309" s="310"/>
      <c r="I309" s="181"/>
      <c r="J309" s="309"/>
      <c r="K309" s="309"/>
      <c r="L309" s="310"/>
      <c r="M309" s="181"/>
      <c r="N309" s="342"/>
      <c r="O309" s="343"/>
      <c r="P309" s="343"/>
      <c r="Q309" s="344"/>
      <c r="R309" s="345"/>
      <c r="S309" s="343"/>
      <c r="T309" s="343"/>
      <c r="U309" s="344"/>
      <c r="V309" s="345"/>
      <c r="W309" s="343"/>
      <c r="X309" s="343"/>
      <c r="Y309" s="346"/>
      <c r="Z309" s="347"/>
      <c r="AA309" s="310"/>
      <c r="AB309" s="348"/>
      <c r="AC309" s="309"/>
      <c r="AD309" s="309"/>
      <c r="AE309" s="309"/>
      <c r="AF309" s="310"/>
      <c r="AG309" s="349"/>
      <c r="AH309" s="457"/>
      <c r="AI309" s="108"/>
      <c r="AJ309" s="108"/>
      <c r="AK309" s="108"/>
      <c r="AL309" s="108"/>
      <c r="AM309" s="108"/>
      <c r="AN309" s="108"/>
      <c r="AO309" s="108"/>
      <c r="AP309" s="108"/>
      <c r="AQ309" s="108"/>
    </row>
    <row r="310" ht="22.5" customHeight="1">
      <c r="B310" s="315" t="str">
        <f>IF(ISBLANK(D310), "Missing ID",
IF(CONCATENATE(E310:AG312)="", "Unused",
IF(AND(ISBLANK(E310), ISBLANK(I310)), "Missing Headline and Content",
IF(ISBLANK(M310), "Missing Is True",
IF(AND(M310&lt;&gt;"Yes", M310&lt;&gt;"No"), "Is True must be Yes or No",
IF(AND($AJ$3, NOT(ISBLANK(N310)), NOT(ISNUMBER(N310))), "Changes to Followers for Likes must be a Number",
IF(AND($AK$3, NOT(ISBLANK(O310)), NOT(ISNUMBER(O310))), "Changes to Followers for Disikes must be a Number",
IF(AND($AL$3, NOT(ISBLANK(P310)), NOT(ISNUMBER(P310))), "Changes to Followers for Shares must be a Number",
IF(AND($AM$3, NOT(ISBLANK(Q310)), NOT(ISNUMBER(Q310))), "Changes to Followers for Flags must be a Number",
IF(AND($AJ$3, NOT(ISBLANK(R310)), NOT(ISNUMBER(R310))), "Changes to Credibility for Likes must be a Number",
IF(AND($AK$3, NOT(ISBLANK(S310)), NOT(ISNUMBER(S310))), "Changes to Credibility for Disikes must be a Number",
IF(AND($AL$3, NOT(ISBLANK(T310)), NOT(ISNUMBER(T310))), "Changes to Credibility for Shares must be a Number",
IF(AND($AM$3, NOT(ISBLANK(U310)), NOT(ISNUMBER(U310))), "Changes to Credibility for Flags must be a Number",
IF(AND($AJ$3, $AP$3, NOT(ISBLANK(V310)), NOT(ISNUMBER(V310))), "Number of Likes must be a Number",
IF(AND($AK$3, $AP$3, NOT(ISBLANK(W310)), NOT(ISNUMBER(W310))), "Number of Disikes must be a Number",
IF(AND($AL$3, $AP$3, NOT(ISBLANK(X310)), NOT(ISNUMBER(X310))), "Number of Shares must be a Number",
IF(AND($AM$3, $AP$3, NOT(ISBLANK(Y310)), NOT(ISNUMBER(Y310))), "Number of Flags must be a Number",
IF(AND($AJ$3, $AP$3, NOT(ISBLANK(V310)), V310&lt;0), "Number of Likes cannot be Negative",
IF(AND($AK$3, $AP$3, NOT(ISBLANK(W310)), W310&lt;0), "Number of Disikes cannot be Negative",
IF(AND($AL$3, $AP$3, NOT(ISBLANK(X310)), X310&lt;0), "Number of Shares cannot be Negative",
IF(AND($AM$3, $AP$3, NOT(ISBLANK(Y310)), Y310&lt;0), "Number of Flags cannot be Negative",
IF(AND(CONCATENATE(Z310:AH310)&lt;&gt;"", Z310=""), "Missing 1st Comment Source Name",
IF(AND(CONCATENATE(Z310:AH310)&lt;&gt;"", AB310=""), "Missing 1st Comment Message",
IF(AND($AN$3, $AP$3, CONCATENATE(Z310:AH310)&lt;&gt;"", AG310=""), "Missing 1st Comment Likes",
IF(AND($AO$3, $AP$3, CONCATENATE(Z310:AH310)&lt;&gt;"", AH310=""), "Missing 1st Comment Dislikes",
IF(AND(CONCATENATE(Z311:AH311)&lt;&gt;"", Z311=""), "Missing 2nd Comment Source Name",
IF(AND(CONCATENATE(Z311:AH311)&lt;&gt;"", AB311=""), "Missing 2nd Comment Message",
IF(AND($AN$3, $AP$3, CONCATENATE(Z311:AH311)&lt;&gt;"", AG311=""), "Missing 2nd Comment Likes",
IF(AND($AO$3, $AP$3, CONCATENATE(Z311:AH311)&lt;&gt;"", AH311=""), "Missing 2nd Comment Dislikes",
IF(AND(CONCATENATE(Z312:AH312)&lt;&gt;"", Z312=""), "Missing 3rd Comment Source Name",
IF(AND(CONCATENATE(Z312:AH312)&lt;&gt;"", AB312=""), "Missing 3rd Comment Message",
IF(AND($AN$3, $AP$3, CONCATENATE(Z312:AH312)&lt;&gt;"", AG312=""), "Missing 3rd Comment Likes",
IF(AND($AO$3, $AP$3, CONCATENATE(Z312:AH312)&lt;&gt;"", AH312=""), "Missing 3rd Comment Dislikes", "Valid"
)))))))))))))))))))))))))))))))))</f>
        <v>Unused</v>
      </c>
      <c r="C310" s="302"/>
      <c r="D310" s="351" t="s">
        <v>1389</v>
      </c>
      <c r="E310" s="352"/>
      <c r="F310" s="302"/>
      <c r="G310" s="302"/>
      <c r="H310" s="305"/>
      <c r="I310" s="352"/>
      <c r="J310" s="302"/>
      <c r="K310" s="302"/>
      <c r="L310" s="305"/>
      <c r="M310" s="354"/>
      <c r="N310" s="355"/>
      <c r="O310" s="356"/>
      <c r="P310" s="356"/>
      <c r="Q310" s="357"/>
      <c r="R310" s="358"/>
      <c r="S310" s="356"/>
      <c r="T310" s="356"/>
      <c r="U310" s="357"/>
      <c r="V310" s="358"/>
      <c r="W310" s="356"/>
      <c r="X310" s="356"/>
      <c r="Y310" s="359"/>
      <c r="Z310" s="360"/>
      <c r="AA310" s="305"/>
      <c r="AB310" s="354"/>
      <c r="AC310" s="302"/>
      <c r="AD310" s="302"/>
      <c r="AE310" s="302"/>
      <c r="AF310" s="305"/>
      <c r="AG310" s="361"/>
      <c r="AH310" s="458"/>
      <c r="AI310" s="108"/>
      <c r="AJ310" s="108"/>
      <c r="AK310" s="108"/>
      <c r="AL310" s="108"/>
      <c r="AM310" s="108"/>
      <c r="AN310" s="108"/>
      <c r="AO310" s="108"/>
      <c r="AP310" s="108"/>
      <c r="AQ310" s="108"/>
    </row>
    <row r="311" ht="22.5" customHeight="1">
      <c r="B311" s="331"/>
      <c r="D311" s="363"/>
      <c r="E311" s="331"/>
      <c r="H311" s="327"/>
      <c r="I311" s="331"/>
      <c r="L311" s="327"/>
      <c r="M311" s="331"/>
      <c r="N311" s="333"/>
      <c r="O311" s="334"/>
      <c r="P311" s="334"/>
      <c r="Q311" s="335"/>
      <c r="R311" s="336"/>
      <c r="S311" s="334"/>
      <c r="T311" s="334"/>
      <c r="U311" s="335"/>
      <c r="V311" s="336"/>
      <c r="W311" s="334"/>
      <c r="X311" s="334"/>
      <c r="Y311" s="337"/>
      <c r="Z311" s="364"/>
      <c r="AA311" s="327"/>
      <c r="AB311" s="365"/>
      <c r="AF311" s="327"/>
      <c r="AG311" s="366"/>
      <c r="AH311" s="367"/>
      <c r="AI311" s="108"/>
      <c r="AJ311" s="108"/>
      <c r="AK311" s="108"/>
      <c r="AL311" s="108"/>
      <c r="AM311" s="108"/>
      <c r="AN311" s="108"/>
      <c r="AO311" s="108"/>
      <c r="AP311" s="108"/>
      <c r="AQ311" s="108"/>
    </row>
    <row r="312" ht="22.5" customHeight="1">
      <c r="B312" s="181"/>
      <c r="C312" s="309"/>
      <c r="D312" s="368"/>
      <c r="E312" s="181"/>
      <c r="F312" s="309"/>
      <c r="G312" s="309"/>
      <c r="H312" s="310"/>
      <c r="I312" s="181"/>
      <c r="J312" s="309"/>
      <c r="K312" s="309"/>
      <c r="L312" s="310"/>
      <c r="M312" s="181"/>
      <c r="N312" s="342"/>
      <c r="O312" s="343"/>
      <c r="P312" s="343"/>
      <c r="Q312" s="344"/>
      <c r="R312" s="345"/>
      <c r="S312" s="343"/>
      <c r="T312" s="343"/>
      <c r="U312" s="344"/>
      <c r="V312" s="345"/>
      <c r="W312" s="343"/>
      <c r="X312" s="343"/>
      <c r="Y312" s="346"/>
      <c r="Z312" s="369"/>
      <c r="AA312" s="310"/>
      <c r="AB312" s="370"/>
      <c r="AC312" s="309"/>
      <c r="AD312" s="309"/>
      <c r="AE312" s="309"/>
      <c r="AF312" s="310"/>
      <c r="AG312" s="371"/>
      <c r="AH312" s="372"/>
      <c r="AI312" s="108"/>
      <c r="AJ312" s="108"/>
      <c r="AK312" s="108"/>
      <c r="AL312" s="108"/>
      <c r="AM312" s="108"/>
      <c r="AN312" s="108"/>
      <c r="AO312" s="108"/>
      <c r="AP312" s="108"/>
      <c r="AQ312" s="108"/>
    </row>
    <row r="313" ht="22.5" customHeight="1">
      <c r="B313" s="315" t="str">
        <f>IF(ISBLANK(D313), "Missing ID",
IF(CONCATENATE(E313:AG315)="", "Unused",
IF(AND(ISBLANK(E313), ISBLANK(I313)), "Missing Headline and Content",
IF(ISBLANK(M313), "Missing Is True",
IF(AND(M313&lt;&gt;"Yes", M313&lt;&gt;"No"), "Is True must be Yes or No",
IF(AND($AJ$3, NOT(ISBLANK(N313)), NOT(ISNUMBER(N313))), "Changes to Followers for Likes must be a Number",
IF(AND($AK$3, NOT(ISBLANK(O313)), NOT(ISNUMBER(O313))), "Changes to Followers for Disikes must be a Number",
IF(AND($AL$3, NOT(ISBLANK(P313)), NOT(ISNUMBER(P313))), "Changes to Followers for Shares must be a Number",
IF(AND($AM$3, NOT(ISBLANK(Q313)), NOT(ISNUMBER(Q313))), "Changes to Followers for Flags must be a Number",
IF(AND($AJ$3, NOT(ISBLANK(R313)), NOT(ISNUMBER(R313))), "Changes to Credibility for Likes must be a Number",
IF(AND($AK$3, NOT(ISBLANK(S313)), NOT(ISNUMBER(S313))), "Changes to Credibility for Disikes must be a Number",
IF(AND($AL$3, NOT(ISBLANK(T313)), NOT(ISNUMBER(T313))), "Changes to Credibility for Shares must be a Number",
IF(AND($AM$3, NOT(ISBLANK(U313)), NOT(ISNUMBER(U313))), "Changes to Credibility for Flags must be a Number",
IF(AND($AJ$3, $AP$3, NOT(ISBLANK(V313)), NOT(ISNUMBER(V313))), "Number of Likes must be a Number",
IF(AND($AK$3, $AP$3, NOT(ISBLANK(W313)), NOT(ISNUMBER(W313))), "Number of Disikes must be a Number",
IF(AND($AL$3, $AP$3, NOT(ISBLANK(X313)), NOT(ISNUMBER(X313))), "Number of Shares must be a Number",
IF(AND($AM$3, $AP$3, NOT(ISBLANK(Y313)), NOT(ISNUMBER(Y313))), "Number of Flags must be a Number",
IF(AND($AJ$3, $AP$3, NOT(ISBLANK(V313)), V313&lt;0), "Number of Likes cannot be Negative",
IF(AND($AK$3, $AP$3, NOT(ISBLANK(W313)), W313&lt;0), "Number of Disikes cannot be Negative",
IF(AND($AL$3, $AP$3, NOT(ISBLANK(X313)), X313&lt;0), "Number of Shares cannot be Negative",
IF(AND($AM$3, $AP$3, NOT(ISBLANK(Y313)), Y313&lt;0), "Number of Flags cannot be Negative",
IF(AND(CONCATENATE(Z313:AH313)&lt;&gt;"", Z313=""), "Missing 1st Comment Source Name",
IF(AND(CONCATENATE(Z313:AH313)&lt;&gt;"", AB313=""), "Missing 1st Comment Message",
IF(AND($AN$3, $AP$3, CONCATENATE(Z313:AH313)&lt;&gt;"", AG313=""), "Missing 1st Comment Likes",
IF(AND($AO$3, $AP$3, CONCATENATE(Z313:AH313)&lt;&gt;"", AH313=""), "Missing 1st Comment Dislikes",
IF(AND(CONCATENATE(Z314:AH314)&lt;&gt;"", Z314=""), "Missing 2nd Comment Source Name",
IF(AND(CONCATENATE(Z314:AH314)&lt;&gt;"", AB314=""), "Missing 2nd Comment Message",
IF(AND($AN$3, $AP$3, CONCATENATE(Z314:AH314)&lt;&gt;"", AG314=""), "Missing 2nd Comment Likes",
IF(AND($AO$3, $AP$3, CONCATENATE(Z314:AH314)&lt;&gt;"", AH314=""), "Missing 2nd Comment Dislikes",
IF(AND(CONCATENATE(Z315:AH315)&lt;&gt;"", Z315=""), "Missing 3rd Comment Source Name",
IF(AND(CONCATENATE(Z315:AH315)&lt;&gt;"", AB315=""), "Missing 3rd Comment Message",
IF(AND($AN$3, $AP$3, CONCATENATE(Z315:AH315)&lt;&gt;"", AG315=""), "Missing 3rd Comment Likes",
IF(AND($AO$3, $AP$3, CONCATENATE(Z315:AH315)&lt;&gt;"", AH315=""), "Missing 3rd Comment Dislikes", "Valid"
)))))))))))))))))))))))))))))))))</f>
        <v>Unused</v>
      </c>
      <c r="C313" s="302"/>
      <c r="D313" s="316" t="s">
        <v>1390</v>
      </c>
      <c r="E313" s="317"/>
      <c r="F313" s="302"/>
      <c r="G313" s="302"/>
      <c r="H313" s="305"/>
      <c r="I313" s="317"/>
      <c r="J313" s="302"/>
      <c r="K313" s="302"/>
      <c r="L313" s="305"/>
      <c r="M313" s="319"/>
      <c r="N313" s="450"/>
      <c r="O313" s="451"/>
      <c r="P313" s="451"/>
      <c r="Q313" s="452"/>
      <c r="R313" s="453"/>
      <c r="S313" s="451"/>
      <c r="T313" s="451"/>
      <c r="U313" s="452"/>
      <c r="V313" s="453"/>
      <c r="W313" s="451"/>
      <c r="X313" s="451"/>
      <c r="Y313" s="454"/>
      <c r="Z313" s="325"/>
      <c r="AA313" s="305"/>
      <c r="AB313" s="319"/>
      <c r="AC313" s="302"/>
      <c r="AD313" s="302"/>
      <c r="AE313" s="302"/>
      <c r="AF313" s="305"/>
      <c r="AG313" s="328"/>
      <c r="AH313" s="455"/>
      <c r="AI313" s="108"/>
      <c r="AJ313" s="108"/>
      <c r="AK313" s="108"/>
      <c r="AL313" s="108"/>
      <c r="AM313" s="108"/>
      <c r="AN313" s="108"/>
      <c r="AO313" s="108"/>
      <c r="AP313" s="108"/>
      <c r="AQ313" s="108"/>
    </row>
    <row r="314" ht="22.5" customHeight="1">
      <c r="B314" s="331"/>
      <c r="D314" s="332"/>
      <c r="E314" s="331"/>
      <c r="H314" s="327"/>
      <c r="I314" s="331"/>
      <c r="L314" s="327"/>
      <c r="M314" s="331"/>
      <c r="N314" s="333"/>
      <c r="O314" s="334"/>
      <c r="P314" s="334"/>
      <c r="Q314" s="335"/>
      <c r="R314" s="336"/>
      <c r="S314" s="334"/>
      <c r="T314" s="334"/>
      <c r="U314" s="335"/>
      <c r="V314" s="336"/>
      <c r="W314" s="334"/>
      <c r="X314" s="334"/>
      <c r="Y314" s="337"/>
      <c r="Z314" s="338"/>
      <c r="AA314" s="327"/>
      <c r="AB314" s="326"/>
      <c r="AF314" s="327"/>
      <c r="AG314" s="339"/>
      <c r="AH314" s="456"/>
      <c r="AI314" s="108"/>
      <c r="AJ314" s="108"/>
      <c r="AK314" s="108"/>
      <c r="AL314" s="108"/>
      <c r="AM314" s="108"/>
      <c r="AN314" s="108"/>
      <c r="AO314" s="108"/>
      <c r="AP314" s="108"/>
      <c r="AQ314" s="108"/>
    </row>
    <row r="315" ht="22.5" customHeight="1">
      <c r="B315" s="181"/>
      <c r="C315" s="309"/>
      <c r="D315" s="341"/>
      <c r="E315" s="181"/>
      <c r="F315" s="309"/>
      <c r="G315" s="309"/>
      <c r="H315" s="310"/>
      <c r="I315" s="181"/>
      <c r="J315" s="309"/>
      <c r="K315" s="309"/>
      <c r="L315" s="310"/>
      <c r="M315" s="181"/>
      <c r="N315" s="342"/>
      <c r="O315" s="343"/>
      <c r="P315" s="343"/>
      <c r="Q315" s="344"/>
      <c r="R315" s="345"/>
      <c r="S315" s="343"/>
      <c r="T315" s="343"/>
      <c r="U315" s="344"/>
      <c r="V315" s="345"/>
      <c r="W315" s="343"/>
      <c r="X315" s="343"/>
      <c r="Y315" s="346"/>
      <c r="Z315" s="347"/>
      <c r="AA315" s="310"/>
      <c r="AB315" s="348"/>
      <c r="AC315" s="309"/>
      <c r="AD315" s="309"/>
      <c r="AE315" s="309"/>
      <c r="AF315" s="310"/>
      <c r="AG315" s="349"/>
      <c r="AH315" s="457"/>
      <c r="AI315" s="108"/>
      <c r="AJ315" s="108"/>
      <c r="AK315" s="108"/>
      <c r="AL315" s="108"/>
      <c r="AM315" s="108"/>
      <c r="AN315" s="108"/>
      <c r="AO315" s="108"/>
      <c r="AP315" s="108"/>
      <c r="AQ315" s="108"/>
    </row>
    <row r="316" ht="22.5" customHeight="1">
      <c r="B316" s="315" t="str">
        <f>IF(ISBLANK(D316), "Missing ID",
IF(CONCATENATE(E316:AG318)="", "Unused",
IF(AND(ISBLANK(E316), ISBLANK(I316)), "Missing Headline and Content",
IF(ISBLANK(M316), "Missing Is True",
IF(AND(M316&lt;&gt;"Yes", M316&lt;&gt;"No"), "Is True must be Yes or No",
IF(AND($AJ$3, NOT(ISBLANK(N316)), NOT(ISNUMBER(N316))), "Changes to Followers for Likes must be a Number",
IF(AND($AK$3, NOT(ISBLANK(O316)), NOT(ISNUMBER(O316))), "Changes to Followers for Disikes must be a Number",
IF(AND($AL$3, NOT(ISBLANK(P316)), NOT(ISNUMBER(P316))), "Changes to Followers for Shares must be a Number",
IF(AND($AM$3, NOT(ISBLANK(Q316)), NOT(ISNUMBER(Q316))), "Changes to Followers for Flags must be a Number",
IF(AND($AJ$3, NOT(ISBLANK(R316)), NOT(ISNUMBER(R316))), "Changes to Credibility for Likes must be a Number",
IF(AND($AK$3, NOT(ISBLANK(S316)), NOT(ISNUMBER(S316))), "Changes to Credibility for Disikes must be a Number",
IF(AND($AL$3, NOT(ISBLANK(T316)), NOT(ISNUMBER(T316))), "Changes to Credibility for Shares must be a Number",
IF(AND($AM$3, NOT(ISBLANK(U316)), NOT(ISNUMBER(U316))), "Changes to Credibility for Flags must be a Number",
IF(AND($AJ$3, $AP$3, NOT(ISBLANK(V316)), NOT(ISNUMBER(V316))), "Number of Likes must be a Number",
IF(AND($AK$3, $AP$3, NOT(ISBLANK(W316)), NOT(ISNUMBER(W316))), "Number of Disikes must be a Number",
IF(AND($AL$3, $AP$3, NOT(ISBLANK(X316)), NOT(ISNUMBER(X316))), "Number of Shares must be a Number",
IF(AND($AM$3, $AP$3, NOT(ISBLANK(Y316)), NOT(ISNUMBER(Y316))), "Number of Flags must be a Number",
IF(AND($AJ$3, $AP$3, NOT(ISBLANK(V316)), V316&lt;0), "Number of Likes cannot be Negative",
IF(AND($AK$3, $AP$3, NOT(ISBLANK(W316)), W316&lt;0), "Number of Disikes cannot be Negative",
IF(AND($AL$3, $AP$3, NOT(ISBLANK(X316)), X316&lt;0), "Number of Shares cannot be Negative",
IF(AND($AM$3, $AP$3, NOT(ISBLANK(Y316)), Y316&lt;0), "Number of Flags cannot be Negative",
IF(AND(CONCATENATE(Z316:AH316)&lt;&gt;"", Z316=""), "Missing 1st Comment Source Name",
IF(AND(CONCATENATE(Z316:AH316)&lt;&gt;"", AB316=""), "Missing 1st Comment Message",
IF(AND($AN$3, $AP$3, CONCATENATE(Z316:AH316)&lt;&gt;"", AG316=""), "Missing 1st Comment Likes",
IF(AND($AO$3, $AP$3, CONCATENATE(Z316:AH316)&lt;&gt;"", AH316=""), "Missing 1st Comment Dislikes",
IF(AND(CONCATENATE(Z317:AH317)&lt;&gt;"", Z317=""), "Missing 2nd Comment Source Name",
IF(AND(CONCATENATE(Z317:AH317)&lt;&gt;"", AB317=""), "Missing 2nd Comment Message",
IF(AND($AN$3, $AP$3, CONCATENATE(Z317:AH317)&lt;&gt;"", AG317=""), "Missing 2nd Comment Likes",
IF(AND($AO$3, $AP$3, CONCATENATE(Z317:AH317)&lt;&gt;"", AH317=""), "Missing 2nd Comment Dislikes",
IF(AND(CONCATENATE(Z318:AH318)&lt;&gt;"", Z318=""), "Missing 3rd Comment Source Name",
IF(AND(CONCATENATE(Z318:AH318)&lt;&gt;"", AB318=""), "Missing 3rd Comment Message",
IF(AND($AN$3, $AP$3, CONCATENATE(Z318:AH318)&lt;&gt;"", AG318=""), "Missing 3rd Comment Likes",
IF(AND($AO$3, $AP$3, CONCATENATE(Z318:AH318)&lt;&gt;"", AH318=""), "Missing 3rd Comment Dislikes", "Valid"
)))))))))))))))))))))))))))))))))</f>
        <v>Unused</v>
      </c>
      <c r="C316" s="302"/>
      <c r="D316" s="351" t="s">
        <v>1391</v>
      </c>
      <c r="E316" s="352"/>
      <c r="F316" s="302"/>
      <c r="G316" s="302"/>
      <c r="H316" s="305"/>
      <c r="I316" s="352"/>
      <c r="J316" s="302"/>
      <c r="K316" s="302"/>
      <c r="L316" s="305"/>
      <c r="M316" s="354"/>
      <c r="N316" s="355"/>
      <c r="O316" s="356"/>
      <c r="P316" s="356"/>
      <c r="Q316" s="357"/>
      <c r="R316" s="358"/>
      <c r="S316" s="356"/>
      <c r="T316" s="356"/>
      <c r="U316" s="357"/>
      <c r="V316" s="358"/>
      <c r="W316" s="356"/>
      <c r="X316" s="356"/>
      <c r="Y316" s="359"/>
      <c r="Z316" s="360"/>
      <c r="AA316" s="305"/>
      <c r="AB316" s="354"/>
      <c r="AC316" s="302"/>
      <c r="AD316" s="302"/>
      <c r="AE316" s="302"/>
      <c r="AF316" s="305"/>
      <c r="AG316" s="361"/>
      <c r="AH316" s="458"/>
      <c r="AI316" s="108"/>
      <c r="AJ316" s="108"/>
      <c r="AK316" s="108"/>
      <c r="AL316" s="108"/>
      <c r="AM316" s="108"/>
      <c r="AN316" s="108"/>
      <c r="AO316" s="108"/>
      <c r="AP316" s="108"/>
      <c r="AQ316" s="108"/>
    </row>
    <row r="317" ht="22.5" customHeight="1">
      <c r="B317" s="331"/>
      <c r="D317" s="363"/>
      <c r="E317" s="331"/>
      <c r="H317" s="327"/>
      <c r="I317" s="331"/>
      <c r="L317" s="327"/>
      <c r="M317" s="331"/>
      <c r="N317" s="333"/>
      <c r="O317" s="334"/>
      <c r="P317" s="334"/>
      <c r="Q317" s="335"/>
      <c r="R317" s="336"/>
      <c r="S317" s="334"/>
      <c r="T317" s="334"/>
      <c r="U317" s="335"/>
      <c r="V317" s="336"/>
      <c r="W317" s="334"/>
      <c r="X317" s="334"/>
      <c r="Y317" s="337"/>
      <c r="Z317" s="364"/>
      <c r="AA317" s="327"/>
      <c r="AB317" s="365"/>
      <c r="AF317" s="327"/>
      <c r="AG317" s="366"/>
      <c r="AH317" s="367"/>
      <c r="AI317" s="108"/>
      <c r="AJ317" s="108"/>
      <c r="AK317" s="108"/>
      <c r="AL317" s="108"/>
      <c r="AM317" s="108"/>
      <c r="AN317" s="108"/>
      <c r="AO317" s="108"/>
      <c r="AP317" s="108"/>
      <c r="AQ317" s="108"/>
    </row>
    <row r="318" ht="22.5" customHeight="1">
      <c r="B318" s="181"/>
      <c r="C318" s="309"/>
      <c r="D318" s="368"/>
      <c r="E318" s="181"/>
      <c r="F318" s="309"/>
      <c r="G318" s="309"/>
      <c r="H318" s="310"/>
      <c r="I318" s="181"/>
      <c r="J318" s="309"/>
      <c r="K318" s="309"/>
      <c r="L318" s="310"/>
      <c r="M318" s="181"/>
      <c r="N318" s="342"/>
      <c r="O318" s="343"/>
      <c r="P318" s="343"/>
      <c r="Q318" s="344"/>
      <c r="R318" s="345"/>
      <c r="S318" s="343"/>
      <c r="T318" s="343"/>
      <c r="U318" s="344"/>
      <c r="V318" s="345"/>
      <c r="W318" s="343"/>
      <c r="X318" s="343"/>
      <c r="Y318" s="346"/>
      <c r="Z318" s="369"/>
      <c r="AA318" s="310"/>
      <c r="AB318" s="370"/>
      <c r="AC318" s="309"/>
      <c r="AD318" s="309"/>
      <c r="AE318" s="309"/>
      <c r="AF318" s="310"/>
      <c r="AG318" s="371"/>
      <c r="AH318" s="372"/>
      <c r="AI318" s="108"/>
      <c r="AJ318" s="108"/>
      <c r="AK318" s="108"/>
      <c r="AL318" s="108"/>
      <c r="AM318" s="108"/>
      <c r="AN318" s="108"/>
      <c r="AO318" s="108"/>
      <c r="AP318" s="108"/>
      <c r="AQ318" s="108"/>
    </row>
    <row r="319" ht="22.5" customHeight="1">
      <c r="B319" s="315" t="str">
        <f>IF(ISBLANK(D319), "Missing ID",
IF(CONCATENATE(E319:AG321)="", "Unused",
IF(AND(ISBLANK(E319), ISBLANK(I319)), "Missing Headline and Content",
IF(ISBLANK(M319), "Missing Is True",
IF(AND(M319&lt;&gt;"Yes", M319&lt;&gt;"No"), "Is True must be Yes or No",
IF(AND($AJ$3, NOT(ISBLANK(N319)), NOT(ISNUMBER(N319))), "Changes to Followers for Likes must be a Number",
IF(AND($AK$3, NOT(ISBLANK(O319)), NOT(ISNUMBER(O319))), "Changes to Followers for Disikes must be a Number",
IF(AND($AL$3, NOT(ISBLANK(P319)), NOT(ISNUMBER(P319))), "Changes to Followers for Shares must be a Number",
IF(AND($AM$3, NOT(ISBLANK(Q319)), NOT(ISNUMBER(Q319))), "Changes to Followers for Flags must be a Number",
IF(AND($AJ$3, NOT(ISBLANK(R319)), NOT(ISNUMBER(R319))), "Changes to Credibility for Likes must be a Number",
IF(AND($AK$3, NOT(ISBLANK(S319)), NOT(ISNUMBER(S319))), "Changes to Credibility for Disikes must be a Number",
IF(AND($AL$3, NOT(ISBLANK(T319)), NOT(ISNUMBER(T319))), "Changes to Credibility for Shares must be a Number",
IF(AND($AM$3, NOT(ISBLANK(U319)), NOT(ISNUMBER(U319))), "Changes to Credibility for Flags must be a Number",
IF(AND($AJ$3, $AP$3, NOT(ISBLANK(V319)), NOT(ISNUMBER(V319))), "Number of Likes must be a Number",
IF(AND($AK$3, $AP$3, NOT(ISBLANK(W319)), NOT(ISNUMBER(W319))), "Number of Disikes must be a Number",
IF(AND($AL$3, $AP$3, NOT(ISBLANK(X319)), NOT(ISNUMBER(X319))), "Number of Shares must be a Number",
IF(AND($AM$3, $AP$3, NOT(ISBLANK(Y319)), NOT(ISNUMBER(Y319))), "Number of Flags must be a Number",
IF(AND($AJ$3, $AP$3, NOT(ISBLANK(V319)), V319&lt;0), "Number of Likes cannot be Negative",
IF(AND($AK$3, $AP$3, NOT(ISBLANK(W319)), W319&lt;0), "Number of Disikes cannot be Negative",
IF(AND($AL$3, $AP$3, NOT(ISBLANK(X319)), X319&lt;0), "Number of Shares cannot be Negative",
IF(AND($AM$3, $AP$3, NOT(ISBLANK(Y319)), Y319&lt;0), "Number of Flags cannot be Negative",
IF(AND(CONCATENATE(Z319:AH319)&lt;&gt;"", Z319=""), "Missing 1st Comment Source Name",
IF(AND(CONCATENATE(Z319:AH319)&lt;&gt;"", AB319=""), "Missing 1st Comment Message",
IF(AND($AN$3, $AP$3, CONCATENATE(Z319:AH319)&lt;&gt;"", AG319=""), "Missing 1st Comment Likes",
IF(AND($AO$3, $AP$3, CONCATENATE(Z319:AH319)&lt;&gt;"", AH319=""), "Missing 1st Comment Dislikes",
IF(AND(CONCATENATE(Z320:AH320)&lt;&gt;"", Z320=""), "Missing 2nd Comment Source Name",
IF(AND(CONCATENATE(Z320:AH320)&lt;&gt;"", AB320=""), "Missing 2nd Comment Message",
IF(AND($AN$3, $AP$3, CONCATENATE(Z320:AH320)&lt;&gt;"", AG320=""), "Missing 2nd Comment Likes",
IF(AND($AO$3, $AP$3, CONCATENATE(Z320:AH320)&lt;&gt;"", AH320=""), "Missing 2nd Comment Dislikes",
IF(AND(CONCATENATE(Z321:AH321)&lt;&gt;"", Z321=""), "Missing 3rd Comment Source Name",
IF(AND(CONCATENATE(Z321:AH321)&lt;&gt;"", AB321=""), "Missing 3rd Comment Message",
IF(AND($AN$3, $AP$3, CONCATENATE(Z321:AH321)&lt;&gt;"", AG321=""), "Missing 3rd Comment Likes",
IF(AND($AO$3, $AP$3, CONCATENATE(Z321:AH321)&lt;&gt;"", AH321=""), "Missing 3rd Comment Dislikes", "Valid"
)))))))))))))))))))))))))))))))))</f>
        <v>Unused</v>
      </c>
      <c r="C319" s="302"/>
      <c r="D319" s="316" t="s">
        <v>1392</v>
      </c>
      <c r="E319" s="317"/>
      <c r="F319" s="302"/>
      <c r="G319" s="302"/>
      <c r="H319" s="305"/>
      <c r="I319" s="317"/>
      <c r="J319" s="302"/>
      <c r="K319" s="302"/>
      <c r="L319" s="305"/>
      <c r="M319" s="319"/>
      <c r="N319" s="450"/>
      <c r="O319" s="451"/>
      <c r="P319" s="451"/>
      <c r="Q319" s="452"/>
      <c r="R319" s="453"/>
      <c r="S319" s="451"/>
      <c r="T319" s="451"/>
      <c r="U319" s="452"/>
      <c r="V319" s="453"/>
      <c r="W319" s="451"/>
      <c r="X319" s="451"/>
      <c r="Y319" s="454"/>
      <c r="Z319" s="325"/>
      <c r="AA319" s="305"/>
      <c r="AB319" s="319"/>
      <c r="AC319" s="302"/>
      <c r="AD319" s="302"/>
      <c r="AE319" s="302"/>
      <c r="AF319" s="305"/>
      <c r="AG319" s="328"/>
      <c r="AH319" s="455"/>
      <c r="AI319" s="108"/>
      <c r="AJ319" s="108"/>
      <c r="AK319" s="108"/>
      <c r="AL319" s="108"/>
      <c r="AM319" s="108"/>
      <c r="AN319" s="108"/>
      <c r="AO319" s="108"/>
      <c r="AP319" s="108"/>
      <c r="AQ319" s="108"/>
    </row>
    <row r="320" ht="22.5" customHeight="1">
      <c r="B320" s="331"/>
      <c r="D320" s="332"/>
      <c r="E320" s="331"/>
      <c r="H320" s="327"/>
      <c r="I320" s="331"/>
      <c r="L320" s="327"/>
      <c r="M320" s="331"/>
      <c r="N320" s="333"/>
      <c r="O320" s="334"/>
      <c r="P320" s="334"/>
      <c r="Q320" s="335"/>
      <c r="R320" s="336"/>
      <c r="S320" s="334"/>
      <c r="T320" s="334"/>
      <c r="U320" s="335"/>
      <c r="V320" s="336"/>
      <c r="W320" s="334"/>
      <c r="X320" s="334"/>
      <c r="Y320" s="337"/>
      <c r="Z320" s="338"/>
      <c r="AA320" s="327"/>
      <c r="AB320" s="326"/>
      <c r="AF320" s="327"/>
      <c r="AG320" s="339"/>
      <c r="AH320" s="456"/>
      <c r="AI320" s="108"/>
      <c r="AJ320" s="108"/>
      <c r="AK320" s="108"/>
      <c r="AL320" s="108"/>
      <c r="AM320" s="108"/>
      <c r="AN320" s="108"/>
      <c r="AO320" s="108"/>
      <c r="AP320" s="108"/>
      <c r="AQ320" s="108"/>
    </row>
    <row r="321" ht="22.5" customHeight="1">
      <c r="B321" s="181"/>
      <c r="C321" s="309"/>
      <c r="D321" s="341"/>
      <c r="E321" s="181"/>
      <c r="F321" s="309"/>
      <c r="G321" s="309"/>
      <c r="H321" s="310"/>
      <c r="I321" s="181"/>
      <c r="J321" s="309"/>
      <c r="K321" s="309"/>
      <c r="L321" s="310"/>
      <c r="M321" s="181"/>
      <c r="N321" s="342"/>
      <c r="O321" s="343"/>
      <c r="P321" s="343"/>
      <c r="Q321" s="344"/>
      <c r="R321" s="345"/>
      <c r="S321" s="343"/>
      <c r="T321" s="343"/>
      <c r="U321" s="344"/>
      <c r="V321" s="345"/>
      <c r="W321" s="343"/>
      <c r="X321" s="343"/>
      <c r="Y321" s="346"/>
      <c r="Z321" s="347"/>
      <c r="AA321" s="310"/>
      <c r="AB321" s="348"/>
      <c r="AC321" s="309"/>
      <c r="AD321" s="309"/>
      <c r="AE321" s="309"/>
      <c r="AF321" s="310"/>
      <c r="AG321" s="349"/>
      <c r="AH321" s="457"/>
      <c r="AI321" s="108"/>
      <c r="AJ321" s="108"/>
      <c r="AK321" s="108"/>
      <c r="AL321" s="108"/>
      <c r="AM321" s="108"/>
      <c r="AN321" s="108"/>
      <c r="AO321" s="108"/>
      <c r="AP321" s="108"/>
      <c r="AQ321" s="108"/>
    </row>
    <row r="322" ht="22.5" customHeight="1">
      <c r="B322" s="315" t="str">
        <f>IF(ISBLANK(D322), "Missing ID",
IF(CONCATENATE(E322:AG324)="", "Unused",
IF(AND(ISBLANK(E322), ISBLANK(I322)), "Missing Headline and Content",
IF(ISBLANK(M322), "Missing Is True",
IF(AND(M322&lt;&gt;"Yes", M322&lt;&gt;"No"), "Is True must be Yes or No",
IF(AND($AJ$3, NOT(ISBLANK(N322)), NOT(ISNUMBER(N322))), "Changes to Followers for Likes must be a Number",
IF(AND($AK$3, NOT(ISBLANK(O322)), NOT(ISNUMBER(O322))), "Changes to Followers for Disikes must be a Number",
IF(AND($AL$3, NOT(ISBLANK(P322)), NOT(ISNUMBER(P322))), "Changes to Followers for Shares must be a Number",
IF(AND($AM$3, NOT(ISBLANK(Q322)), NOT(ISNUMBER(Q322))), "Changes to Followers for Flags must be a Number",
IF(AND($AJ$3, NOT(ISBLANK(R322)), NOT(ISNUMBER(R322))), "Changes to Credibility for Likes must be a Number",
IF(AND($AK$3, NOT(ISBLANK(S322)), NOT(ISNUMBER(S322))), "Changes to Credibility for Disikes must be a Number",
IF(AND($AL$3, NOT(ISBLANK(T322)), NOT(ISNUMBER(T322))), "Changes to Credibility for Shares must be a Number",
IF(AND($AM$3, NOT(ISBLANK(U322)), NOT(ISNUMBER(U322))), "Changes to Credibility for Flags must be a Number",
IF(AND($AJ$3, $AP$3, NOT(ISBLANK(V322)), NOT(ISNUMBER(V322))), "Number of Likes must be a Number",
IF(AND($AK$3, $AP$3, NOT(ISBLANK(W322)), NOT(ISNUMBER(W322))), "Number of Disikes must be a Number",
IF(AND($AL$3, $AP$3, NOT(ISBLANK(X322)), NOT(ISNUMBER(X322))), "Number of Shares must be a Number",
IF(AND($AM$3, $AP$3, NOT(ISBLANK(Y322)), NOT(ISNUMBER(Y322))), "Number of Flags must be a Number",
IF(AND($AJ$3, $AP$3, NOT(ISBLANK(V322)), V322&lt;0), "Number of Likes cannot be Negative",
IF(AND($AK$3, $AP$3, NOT(ISBLANK(W322)), W322&lt;0), "Number of Disikes cannot be Negative",
IF(AND($AL$3, $AP$3, NOT(ISBLANK(X322)), X322&lt;0), "Number of Shares cannot be Negative",
IF(AND($AM$3, $AP$3, NOT(ISBLANK(Y322)), Y322&lt;0), "Number of Flags cannot be Negative",
IF(AND(CONCATENATE(Z322:AH322)&lt;&gt;"", Z322=""), "Missing 1st Comment Source Name",
IF(AND(CONCATENATE(Z322:AH322)&lt;&gt;"", AB322=""), "Missing 1st Comment Message",
IF(AND($AN$3, $AP$3, CONCATENATE(Z322:AH322)&lt;&gt;"", AG322=""), "Missing 1st Comment Likes",
IF(AND($AO$3, $AP$3, CONCATENATE(Z322:AH322)&lt;&gt;"", AH322=""), "Missing 1st Comment Dislikes",
IF(AND(CONCATENATE(Z323:AH323)&lt;&gt;"", Z323=""), "Missing 2nd Comment Source Name",
IF(AND(CONCATENATE(Z323:AH323)&lt;&gt;"", AB323=""), "Missing 2nd Comment Message",
IF(AND($AN$3, $AP$3, CONCATENATE(Z323:AH323)&lt;&gt;"", AG323=""), "Missing 2nd Comment Likes",
IF(AND($AO$3, $AP$3, CONCATENATE(Z323:AH323)&lt;&gt;"", AH323=""), "Missing 2nd Comment Dislikes",
IF(AND(CONCATENATE(Z324:AH324)&lt;&gt;"", Z324=""), "Missing 3rd Comment Source Name",
IF(AND(CONCATENATE(Z324:AH324)&lt;&gt;"", AB324=""), "Missing 3rd Comment Message",
IF(AND($AN$3, $AP$3, CONCATENATE(Z324:AH324)&lt;&gt;"", AG324=""), "Missing 3rd Comment Likes",
IF(AND($AO$3, $AP$3, CONCATENATE(Z324:AH324)&lt;&gt;"", AH324=""), "Missing 3rd Comment Dislikes", "Valid"
)))))))))))))))))))))))))))))))))</f>
        <v>Unused</v>
      </c>
      <c r="C322" s="302"/>
      <c r="D322" s="351" t="s">
        <v>1393</v>
      </c>
      <c r="E322" s="352"/>
      <c r="F322" s="302"/>
      <c r="G322" s="302"/>
      <c r="H322" s="305"/>
      <c r="I322" s="352"/>
      <c r="J322" s="302"/>
      <c r="K322" s="302"/>
      <c r="L322" s="305"/>
      <c r="M322" s="354"/>
      <c r="N322" s="355"/>
      <c r="O322" s="356"/>
      <c r="P322" s="356"/>
      <c r="Q322" s="357"/>
      <c r="R322" s="358"/>
      <c r="S322" s="356"/>
      <c r="T322" s="356"/>
      <c r="U322" s="357"/>
      <c r="V322" s="358"/>
      <c r="W322" s="356"/>
      <c r="X322" s="356"/>
      <c r="Y322" s="359"/>
      <c r="Z322" s="360"/>
      <c r="AA322" s="305"/>
      <c r="AB322" s="354"/>
      <c r="AC322" s="302"/>
      <c r="AD322" s="302"/>
      <c r="AE322" s="302"/>
      <c r="AF322" s="305"/>
      <c r="AG322" s="361"/>
      <c r="AH322" s="458"/>
      <c r="AI322" s="108"/>
      <c r="AJ322" s="108"/>
      <c r="AK322" s="108"/>
      <c r="AL322" s="108"/>
      <c r="AM322" s="108"/>
      <c r="AN322" s="108"/>
      <c r="AO322" s="108"/>
      <c r="AP322" s="108"/>
      <c r="AQ322" s="108"/>
    </row>
    <row r="323" ht="22.5" customHeight="1">
      <c r="B323" s="331"/>
      <c r="D323" s="363"/>
      <c r="E323" s="331"/>
      <c r="H323" s="327"/>
      <c r="I323" s="331"/>
      <c r="L323" s="327"/>
      <c r="M323" s="331"/>
      <c r="N323" s="333"/>
      <c r="O323" s="334"/>
      <c r="P323" s="334"/>
      <c r="Q323" s="335"/>
      <c r="R323" s="336"/>
      <c r="S323" s="334"/>
      <c r="T323" s="334"/>
      <c r="U323" s="335"/>
      <c r="V323" s="336"/>
      <c r="W323" s="334"/>
      <c r="X323" s="334"/>
      <c r="Y323" s="337"/>
      <c r="Z323" s="364"/>
      <c r="AA323" s="327"/>
      <c r="AB323" s="365"/>
      <c r="AF323" s="327"/>
      <c r="AG323" s="366"/>
      <c r="AH323" s="367"/>
      <c r="AI323" s="108"/>
      <c r="AJ323" s="108"/>
      <c r="AK323" s="108"/>
      <c r="AL323" s="108"/>
      <c r="AM323" s="108"/>
      <c r="AN323" s="108"/>
      <c r="AO323" s="108"/>
      <c r="AP323" s="108"/>
      <c r="AQ323" s="108"/>
    </row>
    <row r="324" ht="22.5" customHeight="1">
      <c r="B324" s="181"/>
      <c r="C324" s="309"/>
      <c r="D324" s="368"/>
      <c r="E324" s="181"/>
      <c r="F324" s="309"/>
      <c r="G324" s="309"/>
      <c r="H324" s="310"/>
      <c r="I324" s="181"/>
      <c r="J324" s="309"/>
      <c r="K324" s="309"/>
      <c r="L324" s="310"/>
      <c r="M324" s="181"/>
      <c r="N324" s="342"/>
      <c r="O324" s="343"/>
      <c r="P324" s="343"/>
      <c r="Q324" s="344"/>
      <c r="R324" s="345"/>
      <c r="S324" s="343"/>
      <c r="T324" s="343"/>
      <c r="U324" s="344"/>
      <c r="V324" s="345"/>
      <c r="W324" s="343"/>
      <c r="X324" s="343"/>
      <c r="Y324" s="346"/>
      <c r="Z324" s="369"/>
      <c r="AA324" s="310"/>
      <c r="AB324" s="370"/>
      <c r="AC324" s="309"/>
      <c r="AD324" s="309"/>
      <c r="AE324" s="309"/>
      <c r="AF324" s="310"/>
      <c r="AG324" s="371"/>
      <c r="AH324" s="372"/>
      <c r="AI324" s="108"/>
      <c r="AJ324" s="108"/>
      <c r="AK324" s="108"/>
      <c r="AL324" s="108"/>
      <c r="AM324" s="108"/>
      <c r="AN324" s="108"/>
      <c r="AO324" s="108"/>
      <c r="AP324" s="108"/>
      <c r="AQ324" s="108"/>
    </row>
    <row r="325" ht="22.5" customHeight="1">
      <c r="B325" s="315" t="str">
        <f>IF(ISBLANK(D325), "Missing ID",
IF(CONCATENATE(E325:AG327)="", "Unused",
IF(AND(ISBLANK(E325), ISBLANK(I325)), "Missing Headline and Content",
IF(ISBLANK(M325), "Missing Is True",
IF(AND(M325&lt;&gt;"Yes", M325&lt;&gt;"No"), "Is True must be Yes or No",
IF(AND($AJ$3, NOT(ISBLANK(N325)), NOT(ISNUMBER(N325))), "Changes to Followers for Likes must be a Number",
IF(AND($AK$3, NOT(ISBLANK(O325)), NOT(ISNUMBER(O325))), "Changes to Followers for Disikes must be a Number",
IF(AND($AL$3, NOT(ISBLANK(P325)), NOT(ISNUMBER(P325))), "Changes to Followers for Shares must be a Number",
IF(AND($AM$3, NOT(ISBLANK(Q325)), NOT(ISNUMBER(Q325))), "Changes to Followers for Flags must be a Number",
IF(AND($AJ$3, NOT(ISBLANK(R325)), NOT(ISNUMBER(R325))), "Changes to Credibility for Likes must be a Number",
IF(AND($AK$3, NOT(ISBLANK(S325)), NOT(ISNUMBER(S325))), "Changes to Credibility for Disikes must be a Number",
IF(AND($AL$3, NOT(ISBLANK(T325)), NOT(ISNUMBER(T325))), "Changes to Credibility for Shares must be a Number",
IF(AND($AM$3, NOT(ISBLANK(U325)), NOT(ISNUMBER(U325))), "Changes to Credibility for Flags must be a Number",
IF(AND($AJ$3, $AP$3, NOT(ISBLANK(V325)), NOT(ISNUMBER(V325))), "Number of Likes must be a Number",
IF(AND($AK$3, $AP$3, NOT(ISBLANK(W325)), NOT(ISNUMBER(W325))), "Number of Disikes must be a Number",
IF(AND($AL$3, $AP$3, NOT(ISBLANK(X325)), NOT(ISNUMBER(X325))), "Number of Shares must be a Number",
IF(AND($AM$3, $AP$3, NOT(ISBLANK(Y325)), NOT(ISNUMBER(Y325))), "Number of Flags must be a Number",
IF(AND($AJ$3, $AP$3, NOT(ISBLANK(V325)), V325&lt;0), "Number of Likes cannot be Negative",
IF(AND($AK$3, $AP$3, NOT(ISBLANK(W325)), W325&lt;0), "Number of Disikes cannot be Negative",
IF(AND($AL$3, $AP$3, NOT(ISBLANK(X325)), X325&lt;0), "Number of Shares cannot be Negative",
IF(AND($AM$3, $AP$3, NOT(ISBLANK(Y325)), Y325&lt;0), "Number of Flags cannot be Negative",
IF(AND(CONCATENATE(Z325:AH325)&lt;&gt;"", Z325=""), "Missing 1st Comment Source Name",
IF(AND(CONCATENATE(Z325:AH325)&lt;&gt;"", AB325=""), "Missing 1st Comment Message",
IF(AND($AN$3, $AP$3, CONCATENATE(Z325:AH325)&lt;&gt;"", AG325=""), "Missing 1st Comment Likes",
IF(AND($AO$3, $AP$3, CONCATENATE(Z325:AH325)&lt;&gt;"", AH325=""), "Missing 1st Comment Dislikes",
IF(AND(CONCATENATE(Z326:AH326)&lt;&gt;"", Z326=""), "Missing 2nd Comment Source Name",
IF(AND(CONCATENATE(Z326:AH326)&lt;&gt;"", AB326=""), "Missing 2nd Comment Message",
IF(AND($AN$3, $AP$3, CONCATENATE(Z326:AH326)&lt;&gt;"", AG326=""), "Missing 2nd Comment Likes",
IF(AND($AO$3, $AP$3, CONCATENATE(Z326:AH326)&lt;&gt;"", AH326=""), "Missing 2nd Comment Dislikes",
IF(AND(CONCATENATE(Z327:AH327)&lt;&gt;"", Z327=""), "Missing 3rd Comment Source Name",
IF(AND(CONCATENATE(Z327:AH327)&lt;&gt;"", AB327=""), "Missing 3rd Comment Message",
IF(AND($AN$3, $AP$3, CONCATENATE(Z327:AH327)&lt;&gt;"", AG327=""), "Missing 3rd Comment Likes",
IF(AND($AO$3, $AP$3, CONCATENATE(Z327:AH327)&lt;&gt;"", AH327=""), "Missing 3rd Comment Dislikes", "Valid"
)))))))))))))))))))))))))))))))))</f>
        <v>Unused</v>
      </c>
      <c r="C325" s="302"/>
      <c r="D325" s="316" t="s">
        <v>1394</v>
      </c>
      <c r="E325" s="317"/>
      <c r="F325" s="302"/>
      <c r="G325" s="302"/>
      <c r="H325" s="305"/>
      <c r="I325" s="317"/>
      <c r="J325" s="302"/>
      <c r="K325" s="302"/>
      <c r="L325" s="305"/>
      <c r="M325" s="319"/>
      <c r="N325" s="450"/>
      <c r="O325" s="451"/>
      <c r="P325" s="451"/>
      <c r="Q325" s="452"/>
      <c r="R325" s="453"/>
      <c r="S325" s="451"/>
      <c r="T325" s="451"/>
      <c r="U325" s="452"/>
      <c r="V325" s="453"/>
      <c r="W325" s="451"/>
      <c r="X325" s="451"/>
      <c r="Y325" s="454"/>
      <c r="Z325" s="325"/>
      <c r="AA325" s="305"/>
      <c r="AB325" s="319"/>
      <c r="AC325" s="302"/>
      <c r="AD325" s="302"/>
      <c r="AE325" s="302"/>
      <c r="AF325" s="305"/>
      <c r="AG325" s="328"/>
      <c r="AH325" s="455"/>
      <c r="AI325" s="108"/>
      <c r="AJ325" s="108"/>
      <c r="AK325" s="108"/>
      <c r="AL325" s="108"/>
      <c r="AM325" s="108"/>
      <c r="AN325" s="108"/>
      <c r="AO325" s="108"/>
      <c r="AP325" s="108"/>
      <c r="AQ325" s="108"/>
    </row>
    <row r="326" ht="22.5" customHeight="1">
      <c r="B326" s="331"/>
      <c r="D326" s="332"/>
      <c r="E326" s="331"/>
      <c r="H326" s="327"/>
      <c r="I326" s="331"/>
      <c r="L326" s="327"/>
      <c r="M326" s="331"/>
      <c r="N326" s="333"/>
      <c r="O326" s="334"/>
      <c r="P326" s="334"/>
      <c r="Q326" s="335"/>
      <c r="R326" s="336"/>
      <c r="S326" s="334"/>
      <c r="T326" s="334"/>
      <c r="U326" s="335"/>
      <c r="V326" s="336"/>
      <c r="W326" s="334"/>
      <c r="X326" s="334"/>
      <c r="Y326" s="337"/>
      <c r="Z326" s="338"/>
      <c r="AA326" s="327"/>
      <c r="AB326" s="326"/>
      <c r="AF326" s="327"/>
      <c r="AG326" s="339"/>
      <c r="AH326" s="456"/>
      <c r="AI326" s="108"/>
      <c r="AJ326" s="108"/>
      <c r="AK326" s="108"/>
      <c r="AL326" s="108"/>
      <c r="AM326" s="108"/>
      <c r="AN326" s="108"/>
      <c r="AO326" s="108"/>
      <c r="AP326" s="108"/>
      <c r="AQ326" s="108"/>
    </row>
    <row r="327" ht="22.5" customHeight="1">
      <c r="B327" s="181"/>
      <c r="C327" s="309"/>
      <c r="D327" s="341"/>
      <c r="E327" s="181"/>
      <c r="F327" s="309"/>
      <c r="G327" s="309"/>
      <c r="H327" s="310"/>
      <c r="I327" s="181"/>
      <c r="J327" s="309"/>
      <c r="K327" s="309"/>
      <c r="L327" s="310"/>
      <c r="M327" s="181"/>
      <c r="N327" s="342"/>
      <c r="O327" s="343"/>
      <c r="P327" s="343"/>
      <c r="Q327" s="344"/>
      <c r="R327" s="345"/>
      <c r="S327" s="343"/>
      <c r="T327" s="343"/>
      <c r="U327" s="344"/>
      <c r="V327" s="345"/>
      <c r="W327" s="343"/>
      <c r="X327" s="343"/>
      <c r="Y327" s="346"/>
      <c r="Z327" s="347"/>
      <c r="AA327" s="310"/>
      <c r="AB327" s="348"/>
      <c r="AC327" s="309"/>
      <c r="AD327" s="309"/>
      <c r="AE327" s="309"/>
      <c r="AF327" s="310"/>
      <c r="AG327" s="349"/>
      <c r="AH327" s="457"/>
      <c r="AI327" s="108"/>
      <c r="AJ327" s="108"/>
      <c r="AK327" s="108"/>
      <c r="AL327" s="108"/>
      <c r="AM327" s="108"/>
      <c r="AN327" s="108"/>
      <c r="AO327" s="108"/>
      <c r="AP327" s="108"/>
      <c r="AQ327" s="108"/>
    </row>
    <row r="328" ht="22.5" customHeight="1">
      <c r="B328" s="315" t="str">
        <f>IF(ISBLANK(D328), "Missing ID",
IF(CONCATENATE(E328:AG330)="", "Unused",
IF(AND(ISBLANK(E328), ISBLANK(I328)), "Missing Headline and Content",
IF(ISBLANK(M328), "Missing Is True",
IF(AND(M328&lt;&gt;"Yes", M328&lt;&gt;"No"), "Is True must be Yes or No",
IF(AND($AJ$3, NOT(ISBLANK(N328)), NOT(ISNUMBER(N328))), "Changes to Followers for Likes must be a Number",
IF(AND($AK$3, NOT(ISBLANK(O328)), NOT(ISNUMBER(O328))), "Changes to Followers for Disikes must be a Number",
IF(AND($AL$3, NOT(ISBLANK(P328)), NOT(ISNUMBER(P328))), "Changes to Followers for Shares must be a Number",
IF(AND($AM$3, NOT(ISBLANK(Q328)), NOT(ISNUMBER(Q328))), "Changes to Followers for Flags must be a Number",
IF(AND($AJ$3, NOT(ISBLANK(R328)), NOT(ISNUMBER(R328))), "Changes to Credibility for Likes must be a Number",
IF(AND($AK$3, NOT(ISBLANK(S328)), NOT(ISNUMBER(S328))), "Changes to Credibility for Disikes must be a Number",
IF(AND($AL$3, NOT(ISBLANK(T328)), NOT(ISNUMBER(T328))), "Changes to Credibility for Shares must be a Number",
IF(AND($AM$3, NOT(ISBLANK(U328)), NOT(ISNUMBER(U328))), "Changes to Credibility for Flags must be a Number",
IF(AND($AJ$3, $AP$3, NOT(ISBLANK(V328)), NOT(ISNUMBER(V328))), "Number of Likes must be a Number",
IF(AND($AK$3, $AP$3, NOT(ISBLANK(W328)), NOT(ISNUMBER(W328))), "Number of Disikes must be a Number",
IF(AND($AL$3, $AP$3, NOT(ISBLANK(X328)), NOT(ISNUMBER(X328))), "Number of Shares must be a Number",
IF(AND($AM$3, $AP$3, NOT(ISBLANK(Y328)), NOT(ISNUMBER(Y328))), "Number of Flags must be a Number",
IF(AND($AJ$3, $AP$3, NOT(ISBLANK(V328)), V328&lt;0), "Number of Likes cannot be Negative",
IF(AND($AK$3, $AP$3, NOT(ISBLANK(W328)), W328&lt;0), "Number of Disikes cannot be Negative",
IF(AND($AL$3, $AP$3, NOT(ISBLANK(X328)), X328&lt;0), "Number of Shares cannot be Negative",
IF(AND($AM$3, $AP$3, NOT(ISBLANK(Y328)), Y328&lt;0), "Number of Flags cannot be Negative",
IF(AND(CONCATENATE(Z328:AH328)&lt;&gt;"", Z328=""), "Missing 1st Comment Source Name",
IF(AND(CONCATENATE(Z328:AH328)&lt;&gt;"", AB328=""), "Missing 1st Comment Message",
IF(AND($AN$3, $AP$3, CONCATENATE(Z328:AH328)&lt;&gt;"", AG328=""), "Missing 1st Comment Likes",
IF(AND($AO$3, $AP$3, CONCATENATE(Z328:AH328)&lt;&gt;"", AH328=""), "Missing 1st Comment Dislikes",
IF(AND(CONCATENATE(Z329:AH329)&lt;&gt;"", Z329=""), "Missing 2nd Comment Source Name",
IF(AND(CONCATENATE(Z329:AH329)&lt;&gt;"", AB329=""), "Missing 2nd Comment Message",
IF(AND($AN$3, $AP$3, CONCATENATE(Z329:AH329)&lt;&gt;"", AG329=""), "Missing 2nd Comment Likes",
IF(AND($AO$3, $AP$3, CONCATENATE(Z329:AH329)&lt;&gt;"", AH329=""), "Missing 2nd Comment Dislikes",
IF(AND(CONCATENATE(Z330:AH330)&lt;&gt;"", Z330=""), "Missing 3rd Comment Source Name",
IF(AND(CONCATENATE(Z330:AH330)&lt;&gt;"", AB330=""), "Missing 3rd Comment Message",
IF(AND($AN$3, $AP$3, CONCATENATE(Z330:AH330)&lt;&gt;"", AG330=""), "Missing 3rd Comment Likes",
IF(AND($AO$3, $AP$3, CONCATENATE(Z330:AH330)&lt;&gt;"", AH330=""), "Missing 3rd Comment Dislikes", "Valid"
)))))))))))))))))))))))))))))))))</f>
        <v>Unused</v>
      </c>
      <c r="C328" s="302"/>
      <c r="D328" s="351" t="s">
        <v>1395</v>
      </c>
      <c r="E328" s="352"/>
      <c r="F328" s="302"/>
      <c r="G328" s="302"/>
      <c r="H328" s="305"/>
      <c r="I328" s="352"/>
      <c r="J328" s="302"/>
      <c r="K328" s="302"/>
      <c r="L328" s="305"/>
      <c r="M328" s="354"/>
      <c r="N328" s="355"/>
      <c r="O328" s="356"/>
      <c r="P328" s="356"/>
      <c r="Q328" s="357"/>
      <c r="R328" s="358"/>
      <c r="S328" s="356"/>
      <c r="T328" s="356"/>
      <c r="U328" s="357"/>
      <c r="V328" s="358"/>
      <c r="W328" s="356"/>
      <c r="X328" s="356"/>
      <c r="Y328" s="359"/>
      <c r="Z328" s="360"/>
      <c r="AA328" s="305"/>
      <c r="AB328" s="354"/>
      <c r="AC328" s="302"/>
      <c r="AD328" s="302"/>
      <c r="AE328" s="302"/>
      <c r="AF328" s="305"/>
      <c r="AG328" s="361"/>
      <c r="AH328" s="458"/>
      <c r="AI328" s="108"/>
      <c r="AJ328" s="108"/>
      <c r="AK328" s="108"/>
      <c r="AL328" s="108"/>
      <c r="AM328" s="108"/>
      <c r="AN328" s="108"/>
      <c r="AO328" s="108"/>
      <c r="AP328" s="108"/>
      <c r="AQ328" s="108"/>
    </row>
    <row r="329" ht="22.5" customHeight="1">
      <c r="B329" s="331"/>
      <c r="D329" s="363"/>
      <c r="E329" s="331"/>
      <c r="H329" s="327"/>
      <c r="I329" s="331"/>
      <c r="L329" s="327"/>
      <c r="M329" s="331"/>
      <c r="N329" s="333"/>
      <c r="O329" s="334"/>
      <c r="P329" s="334"/>
      <c r="Q329" s="335"/>
      <c r="R329" s="336"/>
      <c r="S329" s="334"/>
      <c r="T329" s="334"/>
      <c r="U329" s="335"/>
      <c r="V329" s="336"/>
      <c r="W329" s="334"/>
      <c r="X329" s="334"/>
      <c r="Y329" s="337"/>
      <c r="Z329" s="364"/>
      <c r="AA329" s="327"/>
      <c r="AB329" s="365"/>
      <c r="AF329" s="327"/>
      <c r="AG329" s="366"/>
      <c r="AH329" s="367"/>
      <c r="AI329" s="108"/>
      <c r="AJ329" s="108"/>
      <c r="AK329" s="108"/>
      <c r="AL329" s="108"/>
      <c r="AM329" s="108"/>
      <c r="AN329" s="108"/>
      <c r="AO329" s="108"/>
      <c r="AP329" s="108"/>
      <c r="AQ329" s="108"/>
    </row>
    <row r="330" ht="22.5" customHeight="1">
      <c r="B330" s="181"/>
      <c r="C330" s="309"/>
      <c r="D330" s="368"/>
      <c r="E330" s="181"/>
      <c r="F330" s="309"/>
      <c r="G330" s="309"/>
      <c r="H330" s="310"/>
      <c r="I330" s="181"/>
      <c r="J330" s="309"/>
      <c r="K330" s="309"/>
      <c r="L330" s="310"/>
      <c r="M330" s="181"/>
      <c r="N330" s="342"/>
      <c r="O330" s="343"/>
      <c r="P330" s="343"/>
      <c r="Q330" s="344"/>
      <c r="R330" s="345"/>
      <c r="S330" s="343"/>
      <c r="T330" s="343"/>
      <c r="U330" s="344"/>
      <c r="V330" s="345"/>
      <c r="W330" s="343"/>
      <c r="X330" s="343"/>
      <c r="Y330" s="346"/>
      <c r="Z330" s="369"/>
      <c r="AA330" s="310"/>
      <c r="AB330" s="370"/>
      <c r="AC330" s="309"/>
      <c r="AD330" s="309"/>
      <c r="AE330" s="309"/>
      <c r="AF330" s="310"/>
      <c r="AG330" s="371"/>
      <c r="AH330" s="372"/>
      <c r="AI330" s="108"/>
      <c r="AJ330" s="108"/>
      <c r="AK330" s="108"/>
      <c r="AL330" s="108"/>
      <c r="AM330" s="108"/>
      <c r="AN330" s="108"/>
      <c r="AO330" s="108"/>
      <c r="AP330" s="108"/>
      <c r="AQ330" s="108"/>
    </row>
    <row r="331" ht="22.5" customHeight="1">
      <c r="B331" s="315" t="str">
        <f>IF(ISBLANK(D331), "Missing ID",
IF(CONCATENATE(E331:AG333)="", "Unused",
IF(AND(ISBLANK(E331), ISBLANK(I331)), "Missing Headline and Content",
IF(ISBLANK(M331), "Missing Is True",
IF(AND(M331&lt;&gt;"Yes", M331&lt;&gt;"No"), "Is True must be Yes or No",
IF(AND($AJ$3, NOT(ISBLANK(N331)), NOT(ISNUMBER(N331))), "Changes to Followers for Likes must be a Number",
IF(AND($AK$3, NOT(ISBLANK(O331)), NOT(ISNUMBER(O331))), "Changes to Followers for Disikes must be a Number",
IF(AND($AL$3, NOT(ISBLANK(P331)), NOT(ISNUMBER(P331))), "Changes to Followers for Shares must be a Number",
IF(AND($AM$3, NOT(ISBLANK(Q331)), NOT(ISNUMBER(Q331))), "Changes to Followers for Flags must be a Number",
IF(AND($AJ$3, NOT(ISBLANK(R331)), NOT(ISNUMBER(R331))), "Changes to Credibility for Likes must be a Number",
IF(AND($AK$3, NOT(ISBLANK(S331)), NOT(ISNUMBER(S331))), "Changes to Credibility for Disikes must be a Number",
IF(AND($AL$3, NOT(ISBLANK(T331)), NOT(ISNUMBER(T331))), "Changes to Credibility for Shares must be a Number",
IF(AND($AM$3, NOT(ISBLANK(U331)), NOT(ISNUMBER(U331))), "Changes to Credibility for Flags must be a Number",
IF(AND($AJ$3, $AP$3, NOT(ISBLANK(V331)), NOT(ISNUMBER(V331))), "Number of Likes must be a Number",
IF(AND($AK$3, $AP$3, NOT(ISBLANK(W331)), NOT(ISNUMBER(W331))), "Number of Disikes must be a Number",
IF(AND($AL$3, $AP$3, NOT(ISBLANK(X331)), NOT(ISNUMBER(X331))), "Number of Shares must be a Number",
IF(AND($AM$3, $AP$3, NOT(ISBLANK(Y331)), NOT(ISNUMBER(Y331))), "Number of Flags must be a Number",
IF(AND($AJ$3, $AP$3, NOT(ISBLANK(V331)), V331&lt;0), "Number of Likes cannot be Negative",
IF(AND($AK$3, $AP$3, NOT(ISBLANK(W331)), W331&lt;0), "Number of Disikes cannot be Negative",
IF(AND($AL$3, $AP$3, NOT(ISBLANK(X331)), X331&lt;0), "Number of Shares cannot be Negative",
IF(AND($AM$3, $AP$3, NOT(ISBLANK(Y331)), Y331&lt;0), "Number of Flags cannot be Negative",
IF(AND(CONCATENATE(Z331:AH331)&lt;&gt;"", Z331=""), "Missing 1st Comment Source Name",
IF(AND(CONCATENATE(Z331:AH331)&lt;&gt;"", AB331=""), "Missing 1st Comment Message",
IF(AND($AN$3, $AP$3, CONCATENATE(Z331:AH331)&lt;&gt;"", AG331=""), "Missing 1st Comment Likes",
IF(AND($AO$3, $AP$3, CONCATENATE(Z331:AH331)&lt;&gt;"", AH331=""), "Missing 1st Comment Dislikes",
IF(AND(CONCATENATE(Z332:AH332)&lt;&gt;"", Z332=""), "Missing 2nd Comment Source Name",
IF(AND(CONCATENATE(Z332:AH332)&lt;&gt;"", AB332=""), "Missing 2nd Comment Message",
IF(AND($AN$3, $AP$3, CONCATENATE(Z332:AH332)&lt;&gt;"", AG332=""), "Missing 2nd Comment Likes",
IF(AND($AO$3, $AP$3, CONCATENATE(Z332:AH332)&lt;&gt;"", AH332=""), "Missing 2nd Comment Dislikes",
IF(AND(CONCATENATE(Z333:AH333)&lt;&gt;"", Z333=""), "Missing 3rd Comment Source Name",
IF(AND(CONCATENATE(Z333:AH333)&lt;&gt;"", AB333=""), "Missing 3rd Comment Message",
IF(AND($AN$3, $AP$3, CONCATENATE(Z333:AH333)&lt;&gt;"", AG333=""), "Missing 3rd Comment Likes",
IF(AND($AO$3, $AP$3, CONCATENATE(Z333:AH333)&lt;&gt;"", AH333=""), "Missing 3rd Comment Dislikes", "Valid"
)))))))))))))))))))))))))))))))))</f>
        <v>Unused</v>
      </c>
      <c r="C331" s="302"/>
      <c r="D331" s="316" t="s">
        <v>1396</v>
      </c>
      <c r="E331" s="317"/>
      <c r="F331" s="302"/>
      <c r="G331" s="302"/>
      <c r="H331" s="305"/>
      <c r="I331" s="317"/>
      <c r="J331" s="302"/>
      <c r="K331" s="302"/>
      <c r="L331" s="305"/>
      <c r="M331" s="319"/>
      <c r="N331" s="450"/>
      <c r="O331" s="451"/>
      <c r="P331" s="451"/>
      <c r="Q331" s="452"/>
      <c r="R331" s="453"/>
      <c r="S331" s="451"/>
      <c r="T331" s="451"/>
      <c r="U331" s="452"/>
      <c r="V331" s="453"/>
      <c r="W331" s="451"/>
      <c r="X331" s="451"/>
      <c r="Y331" s="454"/>
      <c r="Z331" s="325"/>
      <c r="AA331" s="305"/>
      <c r="AB331" s="319"/>
      <c r="AC331" s="302"/>
      <c r="AD331" s="302"/>
      <c r="AE331" s="302"/>
      <c r="AF331" s="305"/>
      <c r="AG331" s="328"/>
      <c r="AH331" s="455"/>
      <c r="AI331" s="108"/>
      <c r="AJ331" s="108"/>
      <c r="AK331" s="108"/>
      <c r="AL331" s="108"/>
      <c r="AM331" s="108"/>
      <c r="AN331" s="108"/>
      <c r="AO331" s="108"/>
      <c r="AP331" s="108"/>
      <c r="AQ331" s="108"/>
    </row>
    <row r="332" ht="22.5" customHeight="1">
      <c r="B332" s="331"/>
      <c r="D332" s="332"/>
      <c r="E332" s="331"/>
      <c r="H332" s="327"/>
      <c r="I332" s="331"/>
      <c r="L332" s="327"/>
      <c r="M332" s="331"/>
      <c r="N332" s="333"/>
      <c r="O332" s="334"/>
      <c r="P332" s="334"/>
      <c r="Q332" s="335"/>
      <c r="R332" s="336"/>
      <c r="S332" s="334"/>
      <c r="T332" s="334"/>
      <c r="U332" s="335"/>
      <c r="V332" s="336"/>
      <c r="W332" s="334"/>
      <c r="X332" s="334"/>
      <c r="Y332" s="337"/>
      <c r="Z332" s="338"/>
      <c r="AA332" s="327"/>
      <c r="AB332" s="326"/>
      <c r="AF332" s="327"/>
      <c r="AG332" s="339"/>
      <c r="AH332" s="456"/>
      <c r="AI332" s="108"/>
      <c r="AJ332" s="108"/>
      <c r="AK332" s="108"/>
      <c r="AL332" s="108"/>
      <c r="AM332" s="108"/>
      <c r="AN332" s="108"/>
      <c r="AO332" s="108"/>
      <c r="AP332" s="108"/>
      <c r="AQ332" s="108"/>
    </row>
    <row r="333" ht="22.5" customHeight="1">
      <c r="B333" s="181"/>
      <c r="C333" s="309"/>
      <c r="D333" s="341"/>
      <c r="E333" s="181"/>
      <c r="F333" s="309"/>
      <c r="G333" s="309"/>
      <c r="H333" s="310"/>
      <c r="I333" s="181"/>
      <c r="J333" s="309"/>
      <c r="K333" s="309"/>
      <c r="L333" s="310"/>
      <c r="M333" s="181"/>
      <c r="N333" s="342"/>
      <c r="O333" s="343"/>
      <c r="P333" s="343"/>
      <c r="Q333" s="344"/>
      <c r="R333" s="345"/>
      <c r="S333" s="343"/>
      <c r="T333" s="343"/>
      <c r="U333" s="344"/>
      <c r="V333" s="345"/>
      <c r="W333" s="343"/>
      <c r="X333" s="343"/>
      <c r="Y333" s="346"/>
      <c r="Z333" s="347"/>
      <c r="AA333" s="310"/>
      <c r="AB333" s="348"/>
      <c r="AC333" s="309"/>
      <c r="AD333" s="309"/>
      <c r="AE333" s="309"/>
      <c r="AF333" s="310"/>
      <c r="AG333" s="349"/>
      <c r="AH333" s="457"/>
      <c r="AI333" s="108"/>
      <c r="AJ333" s="108"/>
      <c r="AK333" s="108"/>
      <c r="AL333" s="108"/>
      <c r="AM333" s="108"/>
      <c r="AN333" s="108"/>
      <c r="AO333" s="108"/>
      <c r="AP333" s="108"/>
      <c r="AQ333" s="108"/>
    </row>
    <row r="334" ht="22.5" customHeight="1">
      <c r="B334" s="315" t="str">
        <f>IF(ISBLANK(D334), "Missing ID",
IF(CONCATENATE(E334:AG336)="", "Unused",
IF(AND(ISBLANK(E334), ISBLANK(I334)), "Missing Headline and Content",
IF(ISBLANK(M334), "Missing Is True",
IF(AND(M334&lt;&gt;"Yes", M334&lt;&gt;"No"), "Is True must be Yes or No",
IF(AND($AJ$3, NOT(ISBLANK(N334)), NOT(ISNUMBER(N334))), "Changes to Followers for Likes must be a Number",
IF(AND($AK$3, NOT(ISBLANK(O334)), NOT(ISNUMBER(O334))), "Changes to Followers for Disikes must be a Number",
IF(AND($AL$3, NOT(ISBLANK(P334)), NOT(ISNUMBER(P334))), "Changes to Followers for Shares must be a Number",
IF(AND($AM$3, NOT(ISBLANK(Q334)), NOT(ISNUMBER(Q334))), "Changes to Followers for Flags must be a Number",
IF(AND($AJ$3, NOT(ISBLANK(R334)), NOT(ISNUMBER(R334))), "Changes to Credibility for Likes must be a Number",
IF(AND($AK$3, NOT(ISBLANK(S334)), NOT(ISNUMBER(S334))), "Changes to Credibility for Disikes must be a Number",
IF(AND($AL$3, NOT(ISBLANK(T334)), NOT(ISNUMBER(T334))), "Changes to Credibility for Shares must be a Number",
IF(AND($AM$3, NOT(ISBLANK(U334)), NOT(ISNUMBER(U334))), "Changes to Credibility for Flags must be a Number",
IF(AND($AJ$3, $AP$3, NOT(ISBLANK(V334)), NOT(ISNUMBER(V334))), "Number of Likes must be a Number",
IF(AND($AK$3, $AP$3, NOT(ISBLANK(W334)), NOT(ISNUMBER(W334))), "Number of Disikes must be a Number",
IF(AND($AL$3, $AP$3, NOT(ISBLANK(X334)), NOT(ISNUMBER(X334))), "Number of Shares must be a Number",
IF(AND($AM$3, $AP$3, NOT(ISBLANK(Y334)), NOT(ISNUMBER(Y334))), "Number of Flags must be a Number",
IF(AND($AJ$3, $AP$3, NOT(ISBLANK(V334)), V334&lt;0), "Number of Likes cannot be Negative",
IF(AND($AK$3, $AP$3, NOT(ISBLANK(W334)), W334&lt;0), "Number of Disikes cannot be Negative",
IF(AND($AL$3, $AP$3, NOT(ISBLANK(X334)), X334&lt;0), "Number of Shares cannot be Negative",
IF(AND($AM$3, $AP$3, NOT(ISBLANK(Y334)), Y334&lt;0), "Number of Flags cannot be Negative",
IF(AND(CONCATENATE(Z334:AH334)&lt;&gt;"", Z334=""), "Missing 1st Comment Source Name",
IF(AND(CONCATENATE(Z334:AH334)&lt;&gt;"", AB334=""), "Missing 1st Comment Message",
IF(AND($AN$3, $AP$3, CONCATENATE(Z334:AH334)&lt;&gt;"", AG334=""), "Missing 1st Comment Likes",
IF(AND($AO$3, $AP$3, CONCATENATE(Z334:AH334)&lt;&gt;"", AH334=""), "Missing 1st Comment Dislikes",
IF(AND(CONCATENATE(Z335:AH335)&lt;&gt;"", Z335=""), "Missing 2nd Comment Source Name",
IF(AND(CONCATENATE(Z335:AH335)&lt;&gt;"", AB335=""), "Missing 2nd Comment Message",
IF(AND($AN$3, $AP$3, CONCATENATE(Z335:AH335)&lt;&gt;"", AG335=""), "Missing 2nd Comment Likes",
IF(AND($AO$3, $AP$3, CONCATENATE(Z335:AH335)&lt;&gt;"", AH335=""), "Missing 2nd Comment Dislikes",
IF(AND(CONCATENATE(Z336:AH336)&lt;&gt;"", Z336=""), "Missing 3rd Comment Source Name",
IF(AND(CONCATENATE(Z336:AH336)&lt;&gt;"", AB336=""), "Missing 3rd Comment Message",
IF(AND($AN$3, $AP$3, CONCATENATE(Z336:AH336)&lt;&gt;"", AG336=""), "Missing 3rd Comment Likes",
IF(AND($AO$3, $AP$3, CONCATENATE(Z336:AH336)&lt;&gt;"", AH336=""), "Missing 3rd Comment Dislikes", "Valid"
)))))))))))))))))))))))))))))))))</f>
        <v>Unused</v>
      </c>
      <c r="C334" s="302"/>
      <c r="D334" s="351" t="s">
        <v>1397</v>
      </c>
      <c r="E334" s="352"/>
      <c r="F334" s="302"/>
      <c r="G334" s="302"/>
      <c r="H334" s="305"/>
      <c r="I334" s="352"/>
      <c r="J334" s="302"/>
      <c r="K334" s="302"/>
      <c r="L334" s="305"/>
      <c r="M334" s="354"/>
      <c r="N334" s="355"/>
      <c r="O334" s="356"/>
      <c r="P334" s="356"/>
      <c r="Q334" s="357"/>
      <c r="R334" s="358"/>
      <c r="S334" s="356"/>
      <c r="T334" s="356"/>
      <c r="U334" s="357"/>
      <c r="V334" s="358"/>
      <c r="W334" s="356"/>
      <c r="X334" s="356"/>
      <c r="Y334" s="359"/>
      <c r="Z334" s="360"/>
      <c r="AA334" s="305"/>
      <c r="AB334" s="354"/>
      <c r="AC334" s="302"/>
      <c r="AD334" s="302"/>
      <c r="AE334" s="302"/>
      <c r="AF334" s="305"/>
      <c r="AG334" s="361"/>
      <c r="AH334" s="458"/>
      <c r="AI334" s="108"/>
      <c r="AJ334" s="108"/>
      <c r="AK334" s="108"/>
      <c r="AL334" s="108"/>
      <c r="AM334" s="108"/>
      <c r="AN334" s="108"/>
      <c r="AO334" s="108"/>
      <c r="AP334" s="108"/>
      <c r="AQ334" s="108"/>
    </row>
    <row r="335" ht="22.5" customHeight="1">
      <c r="B335" s="331"/>
      <c r="D335" s="363"/>
      <c r="E335" s="331"/>
      <c r="H335" s="327"/>
      <c r="I335" s="331"/>
      <c r="L335" s="327"/>
      <c r="M335" s="331"/>
      <c r="N335" s="333"/>
      <c r="O335" s="334"/>
      <c r="P335" s="334"/>
      <c r="Q335" s="335"/>
      <c r="R335" s="336"/>
      <c r="S335" s="334"/>
      <c r="T335" s="334"/>
      <c r="U335" s="335"/>
      <c r="V335" s="336"/>
      <c r="W335" s="334"/>
      <c r="X335" s="334"/>
      <c r="Y335" s="337"/>
      <c r="Z335" s="364"/>
      <c r="AA335" s="327"/>
      <c r="AB335" s="365"/>
      <c r="AF335" s="327"/>
      <c r="AG335" s="366"/>
      <c r="AH335" s="367"/>
      <c r="AI335" s="108"/>
      <c r="AJ335" s="108"/>
      <c r="AK335" s="108"/>
      <c r="AL335" s="108"/>
      <c r="AM335" s="108"/>
      <c r="AN335" s="108"/>
      <c r="AO335" s="108"/>
      <c r="AP335" s="108"/>
      <c r="AQ335" s="108"/>
    </row>
    <row r="336" ht="22.5" customHeight="1">
      <c r="B336" s="181"/>
      <c r="C336" s="309"/>
      <c r="D336" s="368"/>
      <c r="E336" s="181"/>
      <c r="F336" s="309"/>
      <c r="G336" s="309"/>
      <c r="H336" s="310"/>
      <c r="I336" s="181"/>
      <c r="J336" s="309"/>
      <c r="K336" s="309"/>
      <c r="L336" s="310"/>
      <c r="M336" s="181"/>
      <c r="N336" s="342"/>
      <c r="O336" s="343"/>
      <c r="P336" s="343"/>
      <c r="Q336" s="344"/>
      <c r="R336" s="345"/>
      <c r="S336" s="343"/>
      <c r="T336" s="343"/>
      <c r="U336" s="344"/>
      <c r="V336" s="345"/>
      <c r="W336" s="343"/>
      <c r="X336" s="343"/>
      <c r="Y336" s="346"/>
      <c r="Z336" s="369"/>
      <c r="AA336" s="310"/>
      <c r="AB336" s="370"/>
      <c r="AC336" s="309"/>
      <c r="AD336" s="309"/>
      <c r="AE336" s="309"/>
      <c r="AF336" s="310"/>
      <c r="AG336" s="371"/>
      <c r="AH336" s="372"/>
      <c r="AI336" s="108"/>
      <c r="AJ336" s="108"/>
      <c r="AK336" s="108"/>
      <c r="AL336" s="108"/>
      <c r="AM336" s="108"/>
      <c r="AN336" s="108"/>
      <c r="AO336" s="108"/>
      <c r="AP336" s="108"/>
      <c r="AQ336" s="108"/>
    </row>
    <row r="337" ht="22.5" customHeight="1">
      <c r="B337" s="315" t="str">
        <f>IF(ISBLANK(D337), "Missing ID",
IF(CONCATENATE(E337:AG339)="", "Unused",
IF(AND(ISBLANK(E337), ISBLANK(I337)), "Missing Headline and Content",
IF(ISBLANK(M337), "Missing Is True",
IF(AND(M337&lt;&gt;"Yes", M337&lt;&gt;"No"), "Is True must be Yes or No",
IF(AND($AJ$3, NOT(ISBLANK(N337)), NOT(ISNUMBER(N337))), "Changes to Followers for Likes must be a Number",
IF(AND($AK$3, NOT(ISBLANK(O337)), NOT(ISNUMBER(O337))), "Changes to Followers for Disikes must be a Number",
IF(AND($AL$3, NOT(ISBLANK(P337)), NOT(ISNUMBER(P337))), "Changes to Followers for Shares must be a Number",
IF(AND($AM$3, NOT(ISBLANK(Q337)), NOT(ISNUMBER(Q337))), "Changes to Followers for Flags must be a Number",
IF(AND($AJ$3, NOT(ISBLANK(R337)), NOT(ISNUMBER(R337))), "Changes to Credibility for Likes must be a Number",
IF(AND($AK$3, NOT(ISBLANK(S337)), NOT(ISNUMBER(S337))), "Changes to Credibility for Disikes must be a Number",
IF(AND($AL$3, NOT(ISBLANK(T337)), NOT(ISNUMBER(T337))), "Changes to Credibility for Shares must be a Number",
IF(AND($AM$3, NOT(ISBLANK(U337)), NOT(ISNUMBER(U337))), "Changes to Credibility for Flags must be a Number",
IF(AND($AJ$3, $AP$3, NOT(ISBLANK(V337)), NOT(ISNUMBER(V337))), "Number of Likes must be a Number",
IF(AND($AK$3, $AP$3, NOT(ISBLANK(W337)), NOT(ISNUMBER(W337))), "Number of Disikes must be a Number",
IF(AND($AL$3, $AP$3, NOT(ISBLANK(X337)), NOT(ISNUMBER(X337))), "Number of Shares must be a Number",
IF(AND($AM$3, $AP$3, NOT(ISBLANK(Y337)), NOT(ISNUMBER(Y337))), "Number of Flags must be a Number",
IF(AND($AJ$3, $AP$3, NOT(ISBLANK(V337)), V337&lt;0), "Number of Likes cannot be Negative",
IF(AND($AK$3, $AP$3, NOT(ISBLANK(W337)), W337&lt;0), "Number of Disikes cannot be Negative",
IF(AND($AL$3, $AP$3, NOT(ISBLANK(X337)), X337&lt;0), "Number of Shares cannot be Negative",
IF(AND($AM$3, $AP$3, NOT(ISBLANK(Y337)), Y337&lt;0), "Number of Flags cannot be Negative",
IF(AND(CONCATENATE(Z337:AH337)&lt;&gt;"", Z337=""), "Missing 1st Comment Source Name",
IF(AND(CONCATENATE(Z337:AH337)&lt;&gt;"", AB337=""), "Missing 1st Comment Message",
IF(AND($AN$3, $AP$3, CONCATENATE(Z337:AH337)&lt;&gt;"", AG337=""), "Missing 1st Comment Likes",
IF(AND($AO$3, $AP$3, CONCATENATE(Z337:AH337)&lt;&gt;"", AH337=""), "Missing 1st Comment Dislikes",
IF(AND(CONCATENATE(Z338:AH338)&lt;&gt;"", Z338=""), "Missing 2nd Comment Source Name",
IF(AND(CONCATENATE(Z338:AH338)&lt;&gt;"", AB338=""), "Missing 2nd Comment Message",
IF(AND($AN$3, $AP$3, CONCATENATE(Z338:AH338)&lt;&gt;"", AG338=""), "Missing 2nd Comment Likes",
IF(AND($AO$3, $AP$3, CONCATENATE(Z338:AH338)&lt;&gt;"", AH338=""), "Missing 2nd Comment Dislikes",
IF(AND(CONCATENATE(Z339:AH339)&lt;&gt;"", Z339=""), "Missing 3rd Comment Source Name",
IF(AND(CONCATENATE(Z339:AH339)&lt;&gt;"", AB339=""), "Missing 3rd Comment Message",
IF(AND($AN$3, $AP$3, CONCATENATE(Z339:AH339)&lt;&gt;"", AG339=""), "Missing 3rd Comment Likes",
IF(AND($AO$3, $AP$3, CONCATENATE(Z339:AH339)&lt;&gt;"", AH339=""), "Missing 3rd Comment Dislikes", "Valid"
)))))))))))))))))))))))))))))))))</f>
        <v>Unused</v>
      </c>
      <c r="C337" s="302"/>
      <c r="D337" s="316" t="s">
        <v>1398</v>
      </c>
      <c r="E337" s="317"/>
      <c r="F337" s="302"/>
      <c r="G337" s="302"/>
      <c r="H337" s="305"/>
      <c r="I337" s="317"/>
      <c r="J337" s="302"/>
      <c r="K337" s="302"/>
      <c r="L337" s="305"/>
      <c r="M337" s="319"/>
      <c r="N337" s="450"/>
      <c r="O337" s="451"/>
      <c r="P337" s="451"/>
      <c r="Q337" s="452"/>
      <c r="R337" s="453"/>
      <c r="S337" s="451"/>
      <c r="T337" s="451"/>
      <c r="U337" s="452"/>
      <c r="V337" s="453"/>
      <c r="W337" s="451"/>
      <c r="X337" s="451"/>
      <c r="Y337" s="454"/>
      <c r="Z337" s="325"/>
      <c r="AA337" s="305"/>
      <c r="AB337" s="319"/>
      <c r="AC337" s="302"/>
      <c r="AD337" s="302"/>
      <c r="AE337" s="302"/>
      <c r="AF337" s="305"/>
      <c r="AG337" s="328"/>
      <c r="AH337" s="455"/>
      <c r="AI337" s="108"/>
      <c r="AJ337" s="108"/>
      <c r="AK337" s="108"/>
      <c r="AL337" s="108"/>
      <c r="AM337" s="108"/>
      <c r="AN337" s="108"/>
      <c r="AO337" s="108"/>
      <c r="AP337" s="108"/>
      <c r="AQ337" s="108"/>
    </row>
    <row r="338" ht="22.5" customHeight="1">
      <c r="B338" s="331"/>
      <c r="D338" s="332"/>
      <c r="E338" s="331"/>
      <c r="H338" s="327"/>
      <c r="I338" s="331"/>
      <c r="L338" s="327"/>
      <c r="M338" s="331"/>
      <c r="N338" s="333"/>
      <c r="O338" s="334"/>
      <c r="P338" s="334"/>
      <c r="Q338" s="335"/>
      <c r="R338" s="336"/>
      <c r="S338" s="334"/>
      <c r="T338" s="334"/>
      <c r="U338" s="335"/>
      <c r="V338" s="336"/>
      <c r="W338" s="334"/>
      <c r="X338" s="334"/>
      <c r="Y338" s="337"/>
      <c r="Z338" s="338"/>
      <c r="AA338" s="327"/>
      <c r="AB338" s="326"/>
      <c r="AF338" s="327"/>
      <c r="AG338" s="339"/>
      <c r="AH338" s="456"/>
      <c r="AI338" s="108"/>
      <c r="AJ338" s="108"/>
      <c r="AK338" s="108"/>
      <c r="AL338" s="108"/>
      <c r="AM338" s="108"/>
      <c r="AN338" s="108"/>
      <c r="AO338" s="108"/>
      <c r="AP338" s="108"/>
      <c r="AQ338" s="108"/>
    </row>
    <row r="339" ht="22.5" customHeight="1">
      <c r="B339" s="181"/>
      <c r="C339" s="309"/>
      <c r="D339" s="341"/>
      <c r="E339" s="181"/>
      <c r="F339" s="309"/>
      <c r="G339" s="309"/>
      <c r="H339" s="310"/>
      <c r="I339" s="181"/>
      <c r="J339" s="309"/>
      <c r="K339" s="309"/>
      <c r="L339" s="310"/>
      <c r="M339" s="181"/>
      <c r="N339" s="342"/>
      <c r="O339" s="343"/>
      <c r="P339" s="343"/>
      <c r="Q339" s="344"/>
      <c r="R339" s="345"/>
      <c r="S339" s="343"/>
      <c r="T339" s="343"/>
      <c r="U339" s="344"/>
      <c r="V339" s="345"/>
      <c r="W339" s="343"/>
      <c r="X339" s="343"/>
      <c r="Y339" s="346"/>
      <c r="Z339" s="347"/>
      <c r="AA339" s="310"/>
      <c r="AB339" s="348"/>
      <c r="AC339" s="309"/>
      <c r="AD339" s="309"/>
      <c r="AE339" s="309"/>
      <c r="AF339" s="310"/>
      <c r="AG339" s="349"/>
      <c r="AH339" s="457"/>
      <c r="AI339" s="108"/>
      <c r="AJ339" s="108"/>
      <c r="AK339" s="108"/>
      <c r="AL339" s="108"/>
      <c r="AM339" s="108"/>
      <c r="AN339" s="108"/>
      <c r="AO339" s="108"/>
      <c r="AP339" s="108"/>
      <c r="AQ339" s="108"/>
    </row>
    <row r="340" ht="22.5" customHeight="1">
      <c r="B340" s="315" t="str">
        <f>IF(ISBLANK(D340), "Missing ID",
IF(CONCATENATE(E340:AG342)="", "Unused",
IF(AND(ISBLANK(E340), ISBLANK(I340)), "Missing Headline and Content",
IF(ISBLANK(M340), "Missing Is True",
IF(AND(M340&lt;&gt;"Yes", M340&lt;&gt;"No"), "Is True must be Yes or No",
IF(AND($AJ$3, NOT(ISBLANK(N340)), NOT(ISNUMBER(N340))), "Changes to Followers for Likes must be a Number",
IF(AND($AK$3, NOT(ISBLANK(O340)), NOT(ISNUMBER(O340))), "Changes to Followers for Disikes must be a Number",
IF(AND($AL$3, NOT(ISBLANK(P340)), NOT(ISNUMBER(P340))), "Changes to Followers for Shares must be a Number",
IF(AND($AM$3, NOT(ISBLANK(Q340)), NOT(ISNUMBER(Q340))), "Changes to Followers for Flags must be a Number",
IF(AND($AJ$3, NOT(ISBLANK(R340)), NOT(ISNUMBER(R340))), "Changes to Credibility for Likes must be a Number",
IF(AND($AK$3, NOT(ISBLANK(S340)), NOT(ISNUMBER(S340))), "Changes to Credibility for Disikes must be a Number",
IF(AND($AL$3, NOT(ISBLANK(T340)), NOT(ISNUMBER(T340))), "Changes to Credibility for Shares must be a Number",
IF(AND($AM$3, NOT(ISBLANK(U340)), NOT(ISNUMBER(U340))), "Changes to Credibility for Flags must be a Number",
IF(AND($AJ$3, $AP$3, NOT(ISBLANK(V340)), NOT(ISNUMBER(V340))), "Number of Likes must be a Number",
IF(AND($AK$3, $AP$3, NOT(ISBLANK(W340)), NOT(ISNUMBER(W340))), "Number of Disikes must be a Number",
IF(AND($AL$3, $AP$3, NOT(ISBLANK(X340)), NOT(ISNUMBER(X340))), "Number of Shares must be a Number",
IF(AND($AM$3, $AP$3, NOT(ISBLANK(Y340)), NOT(ISNUMBER(Y340))), "Number of Flags must be a Number",
IF(AND($AJ$3, $AP$3, NOT(ISBLANK(V340)), V340&lt;0), "Number of Likes cannot be Negative",
IF(AND($AK$3, $AP$3, NOT(ISBLANK(W340)), W340&lt;0), "Number of Disikes cannot be Negative",
IF(AND($AL$3, $AP$3, NOT(ISBLANK(X340)), X340&lt;0), "Number of Shares cannot be Negative",
IF(AND($AM$3, $AP$3, NOT(ISBLANK(Y340)), Y340&lt;0), "Number of Flags cannot be Negative",
IF(AND(CONCATENATE(Z340:AH340)&lt;&gt;"", Z340=""), "Missing 1st Comment Source Name",
IF(AND(CONCATENATE(Z340:AH340)&lt;&gt;"", AB340=""), "Missing 1st Comment Message",
IF(AND($AN$3, $AP$3, CONCATENATE(Z340:AH340)&lt;&gt;"", AG340=""), "Missing 1st Comment Likes",
IF(AND($AO$3, $AP$3, CONCATENATE(Z340:AH340)&lt;&gt;"", AH340=""), "Missing 1st Comment Dislikes",
IF(AND(CONCATENATE(Z341:AH341)&lt;&gt;"", Z341=""), "Missing 2nd Comment Source Name",
IF(AND(CONCATENATE(Z341:AH341)&lt;&gt;"", AB341=""), "Missing 2nd Comment Message",
IF(AND($AN$3, $AP$3, CONCATENATE(Z341:AH341)&lt;&gt;"", AG341=""), "Missing 2nd Comment Likes",
IF(AND($AO$3, $AP$3, CONCATENATE(Z341:AH341)&lt;&gt;"", AH341=""), "Missing 2nd Comment Dislikes",
IF(AND(CONCATENATE(Z342:AH342)&lt;&gt;"", Z342=""), "Missing 3rd Comment Source Name",
IF(AND(CONCATENATE(Z342:AH342)&lt;&gt;"", AB342=""), "Missing 3rd Comment Message",
IF(AND($AN$3, $AP$3, CONCATENATE(Z342:AH342)&lt;&gt;"", AG342=""), "Missing 3rd Comment Likes",
IF(AND($AO$3, $AP$3, CONCATENATE(Z342:AH342)&lt;&gt;"", AH342=""), "Missing 3rd Comment Dislikes", "Valid"
)))))))))))))))))))))))))))))))))</f>
        <v>Unused</v>
      </c>
      <c r="C340" s="302"/>
      <c r="D340" s="351" t="s">
        <v>1399</v>
      </c>
      <c r="E340" s="352"/>
      <c r="F340" s="302"/>
      <c r="G340" s="302"/>
      <c r="H340" s="305"/>
      <c r="I340" s="352"/>
      <c r="J340" s="302"/>
      <c r="K340" s="302"/>
      <c r="L340" s="305"/>
      <c r="M340" s="354"/>
      <c r="N340" s="355"/>
      <c r="O340" s="356"/>
      <c r="P340" s="356"/>
      <c r="Q340" s="357"/>
      <c r="R340" s="358"/>
      <c r="S340" s="356"/>
      <c r="T340" s="356"/>
      <c r="U340" s="357"/>
      <c r="V340" s="358"/>
      <c r="W340" s="356"/>
      <c r="X340" s="356"/>
      <c r="Y340" s="359"/>
      <c r="Z340" s="360"/>
      <c r="AA340" s="305"/>
      <c r="AB340" s="354"/>
      <c r="AC340" s="302"/>
      <c r="AD340" s="302"/>
      <c r="AE340" s="302"/>
      <c r="AF340" s="305"/>
      <c r="AG340" s="361"/>
      <c r="AH340" s="458"/>
      <c r="AI340" s="108"/>
      <c r="AJ340" s="108"/>
      <c r="AK340" s="108"/>
      <c r="AL340" s="108"/>
      <c r="AM340" s="108"/>
      <c r="AN340" s="108"/>
      <c r="AO340" s="108"/>
      <c r="AP340" s="108"/>
      <c r="AQ340" s="108"/>
    </row>
    <row r="341" ht="22.5" customHeight="1">
      <c r="B341" s="331"/>
      <c r="D341" s="363"/>
      <c r="E341" s="331"/>
      <c r="H341" s="327"/>
      <c r="I341" s="331"/>
      <c r="L341" s="327"/>
      <c r="M341" s="331"/>
      <c r="N341" s="333"/>
      <c r="O341" s="334"/>
      <c r="P341" s="334"/>
      <c r="Q341" s="335"/>
      <c r="R341" s="336"/>
      <c r="S341" s="334"/>
      <c r="T341" s="334"/>
      <c r="U341" s="335"/>
      <c r="V341" s="336"/>
      <c r="W341" s="334"/>
      <c r="X341" s="334"/>
      <c r="Y341" s="337"/>
      <c r="Z341" s="364"/>
      <c r="AA341" s="327"/>
      <c r="AB341" s="365"/>
      <c r="AF341" s="327"/>
      <c r="AG341" s="366"/>
      <c r="AH341" s="367"/>
      <c r="AI341" s="108"/>
      <c r="AJ341" s="108"/>
      <c r="AK341" s="108"/>
      <c r="AL341" s="108"/>
      <c r="AM341" s="108"/>
      <c r="AN341" s="108"/>
      <c r="AO341" s="108"/>
      <c r="AP341" s="108"/>
      <c r="AQ341" s="108"/>
    </row>
    <row r="342" ht="22.5" customHeight="1">
      <c r="B342" s="181"/>
      <c r="C342" s="309"/>
      <c r="D342" s="368"/>
      <c r="E342" s="181"/>
      <c r="F342" s="309"/>
      <c r="G342" s="309"/>
      <c r="H342" s="310"/>
      <c r="I342" s="181"/>
      <c r="J342" s="309"/>
      <c r="K342" s="309"/>
      <c r="L342" s="310"/>
      <c r="M342" s="181"/>
      <c r="N342" s="342"/>
      <c r="O342" s="343"/>
      <c r="P342" s="343"/>
      <c r="Q342" s="344"/>
      <c r="R342" s="345"/>
      <c r="S342" s="343"/>
      <c r="T342" s="343"/>
      <c r="U342" s="344"/>
      <c r="V342" s="345"/>
      <c r="W342" s="343"/>
      <c r="X342" s="343"/>
      <c r="Y342" s="346"/>
      <c r="Z342" s="369"/>
      <c r="AA342" s="310"/>
      <c r="AB342" s="370"/>
      <c r="AC342" s="309"/>
      <c r="AD342" s="309"/>
      <c r="AE342" s="309"/>
      <c r="AF342" s="310"/>
      <c r="AG342" s="371"/>
      <c r="AH342" s="372"/>
      <c r="AI342" s="108"/>
      <c r="AJ342" s="108"/>
      <c r="AK342" s="108"/>
      <c r="AL342" s="108"/>
      <c r="AM342" s="108"/>
      <c r="AN342" s="108"/>
      <c r="AO342" s="108"/>
      <c r="AP342" s="108"/>
      <c r="AQ342" s="108"/>
    </row>
    <row r="343" ht="22.5" customHeight="1">
      <c r="B343" s="315" t="str">
        <f>IF(ISBLANK(D343), "Missing ID",
IF(CONCATENATE(E343:AG345)="", "Unused",
IF(AND(ISBLANK(E343), ISBLANK(I343)), "Missing Headline and Content",
IF(ISBLANK(M343), "Missing Is True",
IF(AND(M343&lt;&gt;"Yes", M343&lt;&gt;"No"), "Is True must be Yes or No",
IF(AND($AJ$3, NOT(ISBLANK(N343)), NOT(ISNUMBER(N343))), "Changes to Followers for Likes must be a Number",
IF(AND($AK$3, NOT(ISBLANK(O343)), NOT(ISNUMBER(O343))), "Changes to Followers for Disikes must be a Number",
IF(AND($AL$3, NOT(ISBLANK(P343)), NOT(ISNUMBER(P343))), "Changes to Followers for Shares must be a Number",
IF(AND($AM$3, NOT(ISBLANK(Q343)), NOT(ISNUMBER(Q343))), "Changes to Followers for Flags must be a Number",
IF(AND($AJ$3, NOT(ISBLANK(R343)), NOT(ISNUMBER(R343))), "Changes to Credibility for Likes must be a Number",
IF(AND($AK$3, NOT(ISBLANK(S343)), NOT(ISNUMBER(S343))), "Changes to Credibility for Disikes must be a Number",
IF(AND($AL$3, NOT(ISBLANK(T343)), NOT(ISNUMBER(T343))), "Changes to Credibility for Shares must be a Number",
IF(AND($AM$3, NOT(ISBLANK(U343)), NOT(ISNUMBER(U343))), "Changes to Credibility for Flags must be a Number",
IF(AND($AJ$3, $AP$3, NOT(ISBLANK(V343)), NOT(ISNUMBER(V343))), "Number of Likes must be a Number",
IF(AND($AK$3, $AP$3, NOT(ISBLANK(W343)), NOT(ISNUMBER(W343))), "Number of Disikes must be a Number",
IF(AND($AL$3, $AP$3, NOT(ISBLANK(X343)), NOT(ISNUMBER(X343))), "Number of Shares must be a Number",
IF(AND($AM$3, $AP$3, NOT(ISBLANK(Y343)), NOT(ISNUMBER(Y343))), "Number of Flags must be a Number",
IF(AND($AJ$3, $AP$3, NOT(ISBLANK(V343)), V343&lt;0), "Number of Likes cannot be Negative",
IF(AND($AK$3, $AP$3, NOT(ISBLANK(W343)), W343&lt;0), "Number of Disikes cannot be Negative",
IF(AND($AL$3, $AP$3, NOT(ISBLANK(X343)), X343&lt;0), "Number of Shares cannot be Negative",
IF(AND($AM$3, $AP$3, NOT(ISBLANK(Y343)), Y343&lt;0), "Number of Flags cannot be Negative",
IF(AND(CONCATENATE(Z343:AH343)&lt;&gt;"", Z343=""), "Missing 1st Comment Source Name",
IF(AND(CONCATENATE(Z343:AH343)&lt;&gt;"", AB343=""), "Missing 1st Comment Message",
IF(AND($AN$3, $AP$3, CONCATENATE(Z343:AH343)&lt;&gt;"", AG343=""), "Missing 1st Comment Likes",
IF(AND($AO$3, $AP$3, CONCATENATE(Z343:AH343)&lt;&gt;"", AH343=""), "Missing 1st Comment Dislikes",
IF(AND(CONCATENATE(Z344:AH344)&lt;&gt;"", Z344=""), "Missing 2nd Comment Source Name",
IF(AND(CONCATENATE(Z344:AH344)&lt;&gt;"", AB344=""), "Missing 2nd Comment Message",
IF(AND($AN$3, $AP$3, CONCATENATE(Z344:AH344)&lt;&gt;"", AG344=""), "Missing 2nd Comment Likes",
IF(AND($AO$3, $AP$3, CONCATENATE(Z344:AH344)&lt;&gt;"", AH344=""), "Missing 2nd Comment Dislikes",
IF(AND(CONCATENATE(Z345:AH345)&lt;&gt;"", Z345=""), "Missing 3rd Comment Source Name",
IF(AND(CONCATENATE(Z345:AH345)&lt;&gt;"", AB345=""), "Missing 3rd Comment Message",
IF(AND($AN$3, $AP$3, CONCATENATE(Z345:AH345)&lt;&gt;"", AG345=""), "Missing 3rd Comment Likes",
IF(AND($AO$3, $AP$3, CONCATENATE(Z345:AH345)&lt;&gt;"", AH345=""), "Missing 3rd Comment Dislikes", "Valid"
)))))))))))))))))))))))))))))))))</f>
        <v>Unused</v>
      </c>
      <c r="C343" s="302"/>
      <c r="D343" s="316" t="s">
        <v>1400</v>
      </c>
      <c r="E343" s="317"/>
      <c r="F343" s="302"/>
      <c r="G343" s="302"/>
      <c r="H343" s="305"/>
      <c r="I343" s="317"/>
      <c r="J343" s="302"/>
      <c r="K343" s="302"/>
      <c r="L343" s="305"/>
      <c r="M343" s="319"/>
      <c r="N343" s="450"/>
      <c r="O343" s="451"/>
      <c r="P343" s="451"/>
      <c r="Q343" s="452"/>
      <c r="R343" s="453"/>
      <c r="S343" s="451"/>
      <c r="T343" s="451"/>
      <c r="U343" s="452"/>
      <c r="V343" s="453"/>
      <c r="W343" s="451"/>
      <c r="X343" s="451"/>
      <c r="Y343" s="454"/>
      <c r="Z343" s="325"/>
      <c r="AA343" s="305"/>
      <c r="AB343" s="319"/>
      <c r="AC343" s="302"/>
      <c r="AD343" s="302"/>
      <c r="AE343" s="302"/>
      <c r="AF343" s="305"/>
      <c r="AG343" s="328"/>
      <c r="AH343" s="455"/>
      <c r="AI343" s="108"/>
      <c r="AJ343" s="108"/>
      <c r="AK343" s="108"/>
      <c r="AL343" s="108"/>
      <c r="AM343" s="108"/>
      <c r="AN343" s="108"/>
      <c r="AO343" s="108"/>
      <c r="AP343" s="108"/>
      <c r="AQ343" s="108"/>
    </row>
    <row r="344" ht="22.5" customHeight="1">
      <c r="B344" s="331"/>
      <c r="D344" s="332"/>
      <c r="E344" s="331"/>
      <c r="H344" s="327"/>
      <c r="I344" s="331"/>
      <c r="L344" s="327"/>
      <c r="M344" s="331"/>
      <c r="N344" s="333"/>
      <c r="O344" s="334"/>
      <c r="P344" s="334"/>
      <c r="Q344" s="335"/>
      <c r="R344" s="336"/>
      <c r="S344" s="334"/>
      <c r="T344" s="334"/>
      <c r="U344" s="335"/>
      <c r="V344" s="336"/>
      <c r="W344" s="334"/>
      <c r="X344" s="334"/>
      <c r="Y344" s="337"/>
      <c r="Z344" s="338"/>
      <c r="AA344" s="327"/>
      <c r="AB344" s="326"/>
      <c r="AF344" s="327"/>
      <c r="AG344" s="339"/>
      <c r="AH344" s="456"/>
      <c r="AI344" s="108"/>
      <c r="AJ344" s="108"/>
      <c r="AK344" s="108"/>
      <c r="AL344" s="108"/>
      <c r="AM344" s="108"/>
      <c r="AN344" s="108"/>
      <c r="AO344" s="108"/>
      <c r="AP344" s="108"/>
      <c r="AQ344" s="108"/>
    </row>
    <row r="345" ht="22.5" customHeight="1">
      <c r="B345" s="181"/>
      <c r="C345" s="309"/>
      <c r="D345" s="341"/>
      <c r="E345" s="181"/>
      <c r="F345" s="309"/>
      <c r="G345" s="309"/>
      <c r="H345" s="310"/>
      <c r="I345" s="181"/>
      <c r="J345" s="309"/>
      <c r="K345" s="309"/>
      <c r="L345" s="310"/>
      <c r="M345" s="181"/>
      <c r="N345" s="342"/>
      <c r="O345" s="343"/>
      <c r="P345" s="343"/>
      <c r="Q345" s="344"/>
      <c r="R345" s="345"/>
      <c r="S345" s="343"/>
      <c r="T345" s="343"/>
      <c r="U345" s="344"/>
      <c r="V345" s="345"/>
      <c r="W345" s="343"/>
      <c r="X345" s="343"/>
      <c r="Y345" s="346"/>
      <c r="Z345" s="347"/>
      <c r="AA345" s="310"/>
      <c r="AB345" s="348"/>
      <c r="AC345" s="309"/>
      <c r="AD345" s="309"/>
      <c r="AE345" s="309"/>
      <c r="AF345" s="310"/>
      <c r="AG345" s="349"/>
      <c r="AH345" s="457"/>
      <c r="AI345" s="108"/>
      <c r="AJ345" s="108"/>
      <c r="AK345" s="108"/>
      <c r="AL345" s="108"/>
      <c r="AM345" s="108"/>
      <c r="AN345" s="108"/>
      <c r="AO345" s="108"/>
      <c r="AP345" s="108"/>
      <c r="AQ345" s="108"/>
    </row>
    <row r="346" ht="22.5" customHeight="1">
      <c r="B346" s="315" t="str">
        <f>IF(ISBLANK(D346), "Missing ID",
IF(CONCATENATE(E346:AG348)="", "Unused",
IF(AND(ISBLANK(E346), ISBLANK(I346)), "Missing Headline and Content",
IF(ISBLANK(M346), "Missing Is True",
IF(AND(M346&lt;&gt;"Yes", M346&lt;&gt;"No"), "Is True must be Yes or No",
IF(AND($AJ$3, NOT(ISBLANK(N346)), NOT(ISNUMBER(N346))), "Changes to Followers for Likes must be a Number",
IF(AND($AK$3, NOT(ISBLANK(O346)), NOT(ISNUMBER(O346))), "Changes to Followers for Disikes must be a Number",
IF(AND($AL$3, NOT(ISBLANK(P346)), NOT(ISNUMBER(P346))), "Changes to Followers for Shares must be a Number",
IF(AND($AM$3, NOT(ISBLANK(Q346)), NOT(ISNUMBER(Q346))), "Changes to Followers for Flags must be a Number",
IF(AND($AJ$3, NOT(ISBLANK(R346)), NOT(ISNUMBER(R346))), "Changes to Credibility for Likes must be a Number",
IF(AND($AK$3, NOT(ISBLANK(S346)), NOT(ISNUMBER(S346))), "Changes to Credibility for Disikes must be a Number",
IF(AND($AL$3, NOT(ISBLANK(T346)), NOT(ISNUMBER(T346))), "Changes to Credibility for Shares must be a Number",
IF(AND($AM$3, NOT(ISBLANK(U346)), NOT(ISNUMBER(U346))), "Changes to Credibility for Flags must be a Number",
IF(AND($AJ$3, $AP$3, NOT(ISBLANK(V346)), NOT(ISNUMBER(V346))), "Number of Likes must be a Number",
IF(AND($AK$3, $AP$3, NOT(ISBLANK(W346)), NOT(ISNUMBER(W346))), "Number of Disikes must be a Number",
IF(AND($AL$3, $AP$3, NOT(ISBLANK(X346)), NOT(ISNUMBER(X346))), "Number of Shares must be a Number",
IF(AND($AM$3, $AP$3, NOT(ISBLANK(Y346)), NOT(ISNUMBER(Y346))), "Number of Flags must be a Number",
IF(AND($AJ$3, $AP$3, NOT(ISBLANK(V346)), V346&lt;0), "Number of Likes cannot be Negative",
IF(AND($AK$3, $AP$3, NOT(ISBLANK(W346)), W346&lt;0), "Number of Disikes cannot be Negative",
IF(AND($AL$3, $AP$3, NOT(ISBLANK(X346)), X346&lt;0), "Number of Shares cannot be Negative",
IF(AND($AM$3, $AP$3, NOT(ISBLANK(Y346)), Y346&lt;0), "Number of Flags cannot be Negative",
IF(AND(CONCATENATE(Z346:AH346)&lt;&gt;"", Z346=""), "Missing 1st Comment Source Name",
IF(AND(CONCATENATE(Z346:AH346)&lt;&gt;"", AB346=""), "Missing 1st Comment Message",
IF(AND($AN$3, $AP$3, CONCATENATE(Z346:AH346)&lt;&gt;"", AG346=""), "Missing 1st Comment Likes",
IF(AND($AO$3, $AP$3, CONCATENATE(Z346:AH346)&lt;&gt;"", AH346=""), "Missing 1st Comment Dislikes",
IF(AND(CONCATENATE(Z347:AH347)&lt;&gt;"", Z347=""), "Missing 2nd Comment Source Name",
IF(AND(CONCATENATE(Z347:AH347)&lt;&gt;"", AB347=""), "Missing 2nd Comment Message",
IF(AND($AN$3, $AP$3, CONCATENATE(Z347:AH347)&lt;&gt;"", AG347=""), "Missing 2nd Comment Likes",
IF(AND($AO$3, $AP$3, CONCATENATE(Z347:AH347)&lt;&gt;"", AH347=""), "Missing 2nd Comment Dislikes",
IF(AND(CONCATENATE(Z348:AH348)&lt;&gt;"", Z348=""), "Missing 3rd Comment Source Name",
IF(AND(CONCATENATE(Z348:AH348)&lt;&gt;"", AB348=""), "Missing 3rd Comment Message",
IF(AND($AN$3, $AP$3, CONCATENATE(Z348:AH348)&lt;&gt;"", AG348=""), "Missing 3rd Comment Likes",
IF(AND($AO$3, $AP$3, CONCATENATE(Z348:AH348)&lt;&gt;"", AH348=""), "Missing 3rd Comment Dislikes", "Valid"
)))))))))))))))))))))))))))))))))</f>
        <v>Unused</v>
      </c>
      <c r="C346" s="302"/>
      <c r="D346" s="351" t="s">
        <v>1401</v>
      </c>
      <c r="E346" s="352"/>
      <c r="F346" s="302"/>
      <c r="G346" s="302"/>
      <c r="H346" s="305"/>
      <c r="I346" s="352"/>
      <c r="J346" s="302"/>
      <c r="K346" s="302"/>
      <c r="L346" s="305"/>
      <c r="M346" s="354"/>
      <c r="N346" s="355"/>
      <c r="O346" s="356"/>
      <c r="P346" s="356"/>
      <c r="Q346" s="357"/>
      <c r="R346" s="358"/>
      <c r="S346" s="356"/>
      <c r="T346" s="356"/>
      <c r="U346" s="357"/>
      <c r="V346" s="358"/>
      <c r="W346" s="356"/>
      <c r="X346" s="356"/>
      <c r="Y346" s="359"/>
      <c r="Z346" s="360"/>
      <c r="AA346" s="305"/>
      <c r="AB346" s="354"/>
      <c r="AC346" s="302"/>
      <c r="AD346" s="302"/>
      <c r="AE346" s="302"/>
      <c r="AF346" s="305"/>
      <c r="AG346" s="361"/>
      <c r="AH346" s="458"/>
      <c r="AI346" s="108"/>
      <c r="AJ346" s="108"/>
      <c r="AK346" s="108"/>
      <c r="AL346" s="108"/>
      <c r="AM346" s="108"/>
      <c r="AN346" s="108"/>
      <c r="AO346" s="108"/>
      <c r="AP346" s="108"/>
      <c r="AQ346" s="108"/>
    </row>
    <row r="347" ht="22.5" customHeight="1">
      <c r="B347" s="331"/>
      <c r="D347" s="363"/>
      <c r="E347" s="331"/>
      <c r="H347" s="327"/>
      <c r="I347" s="331"/>
      <c r="L347" s="327"/>
      <c r="M347" s="331"/>
      <c r="N347" s="333"/>
      <c r="O347" s="334"/>
      <c r="P347" s="334"/>
      <c r="Q347" s="335"/>
      <c r="R347" s="336"/>
      <c r="S347" s="334"/>
      <c r="T347" s="334"/>
      <c r="U347" s="335"/>
      <c r="V347" s="336"/>
      <c r="W347" s="334"/>
      <c r="X347" s="334"/>
      <c r="Y347" s="337"/>
      <c r="Z347" s="364"/>
      <c r="AA347" s="327"/>
      <c r="AB347" s="365"/>
      <c r="AF347" s="327"/>
      <c r="AG347" s="366"/>
      <c r="AH347" s="367"/>
      <c r="AI347" s="108"/>
      <c r="AJ347" s="108"/>
      <c r="AK347" s="108"/>
      <c r="AL347" s="108"/>
      <c r="AM347" s="108"/>
      <c r="AN347" s="108"/>
      <c r="AO347" s="108"/>
      <c r="AP347" s="108"/>
      <c r="AQ347" s="108"/>
    </row>
    <row r="348" ht="22.5" customHeight="1">
      <c r="B348" s="181"/>
      <c r="C348" s="309"/>
      <c r="D348" s="368"/>
      <c r="E348" s="181"/>
      <c r="F348" s="309"/>
      <c r="G348" s="309"/>
      <c r="H348" s="310"/>
      <c r="I348" s="181"/>
      <c r="J348" s="309"/>
      <c r="K348" s="309"/>
      <c r="L348" s="310"/>
      <c r="M348" s="181"/>
      <c r="N348" s="342"/>
      <c r="O348" s="343"/>
      <c r="P348" s="343"/>
      <c r="Q348" s="344"/>
      <c r="R348" s="345"/>
      <c r="S348" s="343"/>
      <c r="T348" s="343"/>
      <c r="U348" s="344"/>
      <c r="V348" s="345"/>
      <c r="W348" s="343"/>
      <c r="X348" s="343"/>
      <c r="Y348" s="346"/>
      <c r="Z348" s="369"/>
      <c r="AA348" s="310"/>
      <c r="AB348" s="370"/>
      <c r="AC348" s="309"/>
      <c r="AD348" s="309"/>
      <c r="AE348" s="309"/>
      <c r="AF348" s="310"/>
      <c r="AG348" s="371"/>
      <c r="AH348" s="372"/>
      <c r="AI348" s="108"/>
      <c r="AJ348" s="108"/>
      <c r="AK348" s="108"/>
      <c r="AL348" s="108"/>
      <c r="AM348" s="108"/>
      <c r="AN348" s="108"/>
      <c r="AO348" s="108"/>
      <c r="AP348" s="108"/>
      <c r="AQ348" s="108"/>
    </row>
    <row r="349" ht="22.5" customHeight="1">
      <c r="B349" s="315" t="str">
        <f>IF(ISBLANK(D349), "Missing ID",
IF(CONCATENATE(E349:AG351)="", "Unused",
IF(AND(ISBLANK(E349), ISBLANK(I349)), "Missing Headline and Content",
IF(ISBLANK(M349), "Missing Is True",
IF(AND(M349&lt;&gt;"Yes", M349&lt;&gt;"No"), "Is True must be Yes or No",
IF(AND($AJ$3, NOT(ISBLANK(N349)), NOT(ISNUMBER(N349))), "Changes to Followers for Likes must be a Number",
IF(AND($AK$3, NOT(ISBLANK(O349)), NOT(ISNUMBER(O349))), "Changes to Followers for Disikes must be a Number",
IF(AND($AL$3, NOT(ISBLANK(P349)), NOT(ISNUMBER(P349))), "Changes to Followers for Shares must be a Number",
IF(AND($AM$3, NOT(ISBLANK(Q349)), NOT(ISNUMBER(Q349))), "Changes to Followers for Flags must be a Number",
IF(AND($AJ$3, NOT(ISBLANK(R349)), NOT(ISNUMBER(R349))), "Changes to Credibility for Likes must be a Number",
IF(AND($AK$3, NOT(ISBLANK(S349)), NOT(ISNUMBER(S349))), "Changes to Credibility for Disikes must be a Number",
IF(AND($AL$3, NOT(ISBLANK(T349)), NOT(ISNUMBER(T349))), "Changes to Credibility for Shares must be a Number",
IF(AND($AM$3, NOT(ISBLANK(U349)), NOT(ISNUMBER(U349))), "Changes to Credibility for Flags must be a Number",
IF(AND($AJ$3, $AP$3, NOT(ISBLANK(V349)), NOT(ISNUMBER(V349))), "Number of Likes must be a Number",
IF(AND($AK$3, $AP$3, NOT(ISBLANK(W349)), NOT(ISNUMBER(W349))), "Number of Disikes must be a Number",
IF(AND($AL$3, $AP$3, NOT(ISBLANK(X349)), NOT(ISNUMBER(X349))), "Number of Shares must be a Number",
IF(AND($AM$3, $AP$3, NOT(ISBLANK(Y349)), NOT(ISNUMBER(Y349))), "Number of Flags must be a Number",
IF(AND($AJ$3, $AP$3, NOT(ISBLANK(V349)), V349&lt;0), "Number of Likes cannot be Negative",
IF(AND($AK$3, $AP$3, NOT(ISBLANK(W349)), W349&lt;0), "Number of Disikes cannot be Negative",
IF(AND($AL$3, $AP$3, NOT(ISBLANK(X349)), X349&lt;0), "Number of Shares cannot be Negative",
IF(AND($AM$3, $AP$3, NOT(ISBLANK(Y349)), Y349&lt;0), "Number of Flags cannot be Negative",
IF(AND(CONCATENATE(Z349:AH349)&lt;&gt;"", Z349=""), "Missing 1st Comment Source Name",
IF(AND(CONCATENATE(Z349:AH349)&lt;&gt;"", AB349=""), "Missing 1st Comment Message",
IF(AND($AN$3, $AP$3, CONCATENATE(Z349:AH349)&lt;&gt;"", AG349=""), "Missing 1st Comment Likes",
IF(AND($AO$3, $AP$3, CONCATENATE(Z349:AH349)&lt;&gt;"", AH349=""), "Missing 1st Comment Dislikes",
IF(AND(CONCATENATE(Z350:AH350)&lt;&gt;"", Z350=""), "Missing 2nd Comment Source Name",
IF(AND(CONCATENATE(Z350:AH350)&lt;&gt;"", AB350=""), "Missing 2nd Comment Message",
IF(AND($AN$3, $AP$3, CONCATENATE(Z350:AH350)&lt;&gt;"", AG350=""), "Missing 2nd Comment Likes",
IF(AND($AO$3, $AP$3, CONCATENATE(Z350:AH350)&lt;&gt;"", AH350=""), "Missing 2nd Comment Dislikes",
IF(AND(CONCATENATE(Z351:AH351)&lt;&gt;"", Z351=""), "Missing 3rd Comment Source Name",
IF(AND(CONCATENATE(Z351:AH351)&lt;&gt;"", AB351=""), "Missing 3rd Comment Message",
IF(AND($AN$3, $AP$3, CONCATENATE(Z351:AH351)&lt;&gt;"", AG351=""), "Missing 3rd Comment Likes",
IF(AND($AO$3, $AP$3, CONCATENATE(Z351:AH351)&lt;&gt;"", AH351=""), "Missing 3rd Comment Dislikes", "Valid"
)))))))))))))))))))))))))))))))))</f>
        <v>Unused</v>
      </c>
      <c r="C349" s="302"/>
      <c r="D349" s="316" t="s">
        <v>1402</v>
      </c>
      <c r="E349" s="317"/>
      <c r="F349" s="302"/>
      <c r="G349" s="302"/>
      <c r="H349" s="305"/>
      <c r="I349" s="317"/>
      <c r="J349" s="302"/>
      <c r="K349" s="302"/>
      <c r="L349" s="305"/>
      <c r="M349" s="319"/>
      <c r="N349" s="450"/>
      <c r="O349" s="451"/>
      <c r="P349" s="451"/>
      <c r="Q349" s="452"/>
      <c r="R349" s="453"/>
      <c r="S349" s="451"/>
      <c r="T349" s="451"/>
      <c r="U349" s="452"/>
      <c r="V349" s="453"/>
      <c r="W349" s="451"/>
      <c r="X349" s="451"/>
      <c r="Y349" s="454"/>
      <c r="Z349" s="325"/>
      <c r="AA349" s="305"/>
      <c r="AB349" s="319"/>
      <c r="AC349" s="302"/>
      <c r="AD349" s="302"/>
      <c r="AE349" s="302"/>
      <c r="AF349" s="305"/>
      <c r="AG349" s="328"/>
      <c r="AH349" s="455"/>
      <c r="AI349" s="108"/>
      <c r="AJ349" s="108"/>
      <c r="AK349" s="108"/>
      <c r="AL349" s="108"/>
      <c r="AM349" s="108"/>
      <c r="AN349" s="108"/>
      <c r="AO349" s="108"/>
      <c r="AP349" s="108"/>
      <c r="AQ349" s="108"/>
    </row>
    <row r="350" ht="22.5" customHeight="1">
      <c r="B350" s="331"/>
      <c r="D350" s="332"/>
      <c r="E350" s="331"/>
      <c r="H350" s="327"/>
      <c r="I350" s="331"/>
      <c r="L350" s="327"/>
      <c r="M350" s="331"/>
      <c r="N350" s="333"/>
      <c r="O350" s="334"/>
      <c r="P350" s="334"/>
      <c r="Q350" s="335"/>
      <c r="R350" s="336"/>
      <c r="S350" s="334"/>
      <c r="T350" s="334"/>
      <c r="U350" s="335"/>
      <c r="V350" s="336"/>
      <c r="W350" s="334"/>
      <c r="X350" s="334"/>
      <c r="Y350" s="337"/>
      <c r="Z350" s="338"/>
      <c r="AA350" s="327"/>
      <c r="AB350" s="326"/>
      <c r="AF350" s="327"/>
      <c r="AG350" s="339"/>
      <c r="AH350" s="456"/>
      <c r="AI350" s="108"/>
      <c r="AJ350" s="108"/>
      <c r="AK350" s="108"/>
      <c r="AL350" s="108"/>
      <c r="AM350" s="108"/>
      <c r="AN350" s="108"/>
      <c r="AO350" s="108"/>
      <c r="AP350" s="108"/>
      <c r="AQ350" s="108"/>
    </row>
    <row r="351" ht="22.5" customHeight="1">
      <c r="B351" s="181"/>
      <c r="C351" s="309"/>
      <c r="D351" s="341"/>
      <c r="E351" s="181"/>
      <c r="F351" s="309"/>
      <c r="G351" s="309"/>
      <c r="H351" s="310"/>
      <c r="I351" s="181"/>
      <c r="J351" s="309"/>
      <c r="K351" s="309"/>
      <c r="L351" s="310"/>
      <c r="M351" s="181"/>
      <c r="N351" s="342"/>
      <c r="O351" s="343"/>
      <c r="P351" s="343"/>
      <c r="Q351" s="344"/>
      <c r="R351" s="345"/>
      <c r="S351" s="343"/>
      <c r="T351" s="343"/>
      <c r="U351" s="344"/>
      <c r="V351" s="345"/>
      <c r="W351" s="343"/>
      <c r="X351" s="343"/>
      <c r="Y351" s="346"/>
      <c r="Z351" s="347"/>
      <c r="AA351" s="310"/>
      <c r="AB351" s="348"/>
      <c r="AC351" s="309"/>
      <c r="AD351" s="309"/>
      <c r="AE351" s="309"/>
      <c r="AF351" s="310"/>
      <c r="AG351" s="349"/>
      <c r="AH351" s="457"/>
      <c r="AI351" s="108"/>
      <c r="AJ351" s="108"/>
      <c r="AK351" s="108"/>
      <c r="AL351" s="108"/>
      <c r="AM351" s="108"/>
      <c r="AN351" s="108"/>
      <c r="AO351" s="108"/>
      <c r="AP351" s="108"/>
      <c r="AQ351" s="108"/>
    </row>
    <row r="352" ht="22.5" customHeight="1">
      <c r="B352" s="315" t="str">
        <f>IF(ISBLANK(D352), "Missing ID",
IF(CONCATENATE(E352:AG354)="", "Unused",
IF(AND(ISBLANK(E352), ISBLANK(I352)), "Missing Headline and Content",
IF(ISBLANK(M352), "Missing Is True",
IF(AND(M352&lt;&gt;"Yes", M352&lt;&gt;"No"), "Is True must be Yes or No",
IF(AND($AJ$3, NOT(ISBLANK(N352)), NOT(ISNUMBER(N352))), "Changes to Followers for Likes must be a Number",
IF(AND($AK$3, NOT(ISBLANK(O352)), NOT(ISNUMBER(O352))), "Changes to Followers for Disikes must be a Number",
IF(AND($AL$3, NOT(ISBLANK(P352)), NOT(ISNUMBER(P352))), "Changes to Followers for Shares must be a Number",
IF(AND($AM$3, NOT(ISBLANK(Q352)), NOT(ISNUMBER(Q352))), "Changes to Followers for Flags must be a Number",
IF(AND($AJ$3, NOT(ISBLANK(R352)), NOT(ISNUMBER(R352))), "Changes to Credibility for Likes must be a Number",
IF(AND($AK$3, NOT(ISBLANK(S352)), NOT(ISNUMBER(S352))), "Changes to Credibility for Disikes must be a Number",
IF(AND($AL$3, NOT(ISBLANK(T352)), NOT(ISNUMBER(T352))), "Changes to Credibility for Shares must be a Number",
IF(AND($AM$3, NOT(ISBLANK(U352)), NOT(ISNUMBER(U352))), "Changes to Credibility for Flags must be a Number",
IF(AND($AJ$3, $AP$3, NOT(ISBLANK(V352)), NOT(ISNUMBER(V352))), "Number of Likes must be a Number",
IF(AND($AK$3, $AP$3, NOT(ISBLANK(W352)), NOT(ISNUMBER(W352))), "Number of Disikes must be a Number",
IF(AND($AL$3, $AP$3, NOT(ISBLANK(X352)), NOT(ISNUMBER(X352))), "Number of Shares must be a Number",
IF(AND($AM$3, $AP$3, NOT(ISBLANK(Y352)), NOT(ISNUMBER(Y352))), "Number of Flags must be a Number",
IF(AND($AJ$3, $AP$3, NOT(ISBLANK(V352)), V352&lt;0), "Number of Likes cannot be Negative",
IF(AND($AK$3, $AP$3, NOT(ISBLANK(W352)), W352&lt;0), "Number of Disikes cannot be Negative",
IF(AND($AL$3, $AP$3, NOT(ISBLANK(X352)), X352&lt;0), "Number of Shares cannot be Negative",
IF(AND($AM$3, $AP$3, NOT(ISBLANK(Y352)), Y352&lt;0), "Number of Flags cannot be Negative",
IF(AND(CONCATENATE(Z352:AH352)&lt;&gt;"", Z352=""), "Missing 1st Comment Source Name",
IF(AND(CONCATENATE(Z352:AH352)&lt;&gt;"", AB352=""), "Missing 1st Comment Message",
IF(AND($AN$3, $AP$3, CONCATENATE(Z352:AH352)&lt;&gt;"", AG352=""), "Missing 1st Comment Likes",
IF(AND($AO$3, $AP$3, CONCATENATE(Z352:AH352)&lt;&gt;"", AH352=""), "Missing 1st Comment Dislikes",
IF(AND(CONCATENATE(Z353:AH353)&lt;&gt;"", Z353=""), "Missing 2nd Comment Source Name",
IF(AND(CONCATENATE(Z353:AH353)&lt;&gt;"", AB353=""), "Missing 2nd Comment Message",
IF(AND($AN$3, $AP$3, CONCATENATE(Z353:AH353)&lt;&gt;"", AG353=""), "Missing 2nd Comment Likes",
IF(AND($AO$3, $AP$3, CONCATENATE(Z353:AH353)&lt;&gt;"", AH353=""), "Missing 2nd Comment Dislikes",
IF(AND(CONCATENATE(Z354:AH354)&lt;&gt;"", Z354=""), "Missing 3rd Comment Source Name",
IF(AND(CONCATENATE(Z354:AH354)&lt;&gt;"", AB354=""), "Missing 3rd Comment Message",
IF(AND($AN$3, $AP$3, CONCATENATE(Z354:AH354)&lt;&gt;"", AG354=""), "Missing 3rd Comment Likes",
IF(AND($AO$3, $AP$3, CONCATENATE(Z354:AH354)&lt;&gt;"", AH354=""), "Missing 3rd Comment Dislikes", "Valid"
)))))))))))))))))))))))))))))))))</f>
        <v>Unused</v>
      </c>
      <c r="C352" s="302"/>
      <c r="D352" s="351" t="s">
        <v>1403</v>
      </c>
      <c r="E352" s="352"/>
      <c r="F352" s="302"/>
      <c r="G352" s="302"/>
      <c r="H352" s="305"/>
      <c r="I352" s="352"/>
      <c r="J352" s="302"/>
      <c r="K352" s="302"/>
      <c r="L352" s="305"/>
      <c r="M352" s="354"/>
      <c r="N352" s="355"/>
      <c r="O352" s="356"/>
      <c r="P352" s="356"/>
      <c r="Q352" s="357"/>
      <c r="R352" s="358"/>
      <c r="S352" s="356"/>
      <c r="T352" s="356"/>
      <c r="U352" s="357"/>
      <c r="V352" s="358"/>
      <c r="W352" s="356"/>
      <c r="X352" s="356"/>
      <c r="Y352" s="359"/>
      <c r="Z352" s="360"/>
      <c r="AA352" s="305"/>
      <c r="AB352" s="354"/>
      <c r="AC352" s="302"/>
      <c r="AD352" s="302"/>
      <c r="AE352" s="302"/>
      <c r="AF352" s="305"/>
      <c r="AG352" s="361"/>
      <c r="AH352" s="458"/>
      <c r="AI352" s="108"/>
      <c r="AJ352" s="108"/>
      <c r="AK352" s="108"/>
      <c r="AL352" s="108"/>
      <c r="AM352" s="108"/>
      <c r="AN352" s="108"/>
      <c r="AO352" s="108"/>
      <c r="AP352" s="108"/>
      <c r="AQ352" s="108"/>
    </row>
    <row r="353" ht="22.5" customHeight="1">
      <c r="B353" s="331"/>
      <c r="D353" s="363"/>
      <c r="E353" s="331"/>
      <c r="H353" s="327"/>
      <c r="I353" s="331"/>
      <c r="L353" s="327"/>
      <c r="M353" s="331"/>
      <c r="N353" s="333"/>
      <c r="O353" s="334"/>
      <c r="P353" s="334"/>
      <c r="Q353" s="335"/>
      <c r="R353" s="336"/>
      <c r="S353" s="334"/>
      <c r="T353" s="334"/>
      <c r="U353" s="335"/>
      <c r="V353" s="336"/>
      <c r="W353" s="334"/>
      <c r="X353" s="334"/>
      <c r="Y353" s="337"/>
      <c r="Z353" s="364"/>
      <c r="AA353" s="327"/>
      <c r="AB353" s="365"/>
      <c r="AF353" s="327"/>
      <c r="AG353" s="366"/>
      <c r="AH353" s="367"/>
      <c r="AI353" s="108"/>
      <c r="AJ353" s="108"/>
      <c r="AK353" s="108"/>
      <c r="AL353" s="108"/>
      <c r="AM353" s="108"/>
      <c r="AN353" s="108"/>
      <c r="AO353" s="108"/>
      <c r="AP353" s="108"/>
      <c r="AQ353" s="108"/>
    </row>
    <row r="354" ht="22.5" customHeight="1">
      <c r="B354" s="181"/>
      <c r="C354" s="309"/>
      <c r="D354" s="368"/>
      <c r="E354" s="181"/>
      <c r="F354" s="309"/>
      <c r="G354" s="309"/>
      <c r="H354" s="310"/>
      <c r="I354" s="181"/>
      <c r="J354" s="309"/>
      <c r="K354" s="309"/>
      <c r="L354" s="310"/>
      <c r="M354" s="181"/>
      <c r="N354" s="342"/>
      <c r="O354" s="343"/>
      <c r="P354" s="343"/>
      <c r="Q354" s="344"/>
      <c r="R354" s="345"/>
      <c r="S354" s="343"/>
      <c r="T354" s="343"/>
      <c r="U354" s="344"/>
      <c r="V354" s="345"/>
      <c r="W354" s="343"/>
      <c r="X354" s="343"/>
      <c r="Y354" s="346"/>
      <c r="Z354" s="369"/>
      <c r="AA354" s="310"/>
      <c r="AB354" s="370"/>
      <c r="AC354" s="309"/>
      <c r="AD354" s="309"/>
      <c r="AE354" s="309"/>
      <c r="AF354" s="310"/>
      <c r="AG354" s="371"/>
      <c r="AH354" s="372"/>
      <c r="AI354" s="108"/>
      <c r="AJ354" s="108"/>
      <c r="AK354" s="108"/>
      <c r="AL354" s="108"/>
      <c r="AM354" s="108"/>
      <c r="AN354" s="108"/>
      <c r="AO354" s="108"/>
      <c r="AP354" s="108"/>
      <c r="AQ354" s="108"/>
    </row>
    <row r="355" ht="22.5" customHeight="1">
      <c r="B355" s="315" t="str">
        <f>IF(ISBLANK(D355), "Missing ID",
IF(CONCATENATE(E355:AG357)="", "Unused",
IF(AND(ISBLANK(E355), ISBLANK(I355)), "Missing Headline and Content",
IF(ISBLANK(M355), "Missing Is True",
IF(AND(M355&lt;&gt;"Yes", M355&lt;&gt;"No"), "Is True must be Yes or No",
IF(AND($AJ$3, NOT(ISBLANK(N355)), NOT(ISNUMBER(N355))), "Changes to Followers for Likes must be a Number",
IF(AND($AK$3, NOT(ISBLANK(O355)), NOT(ISNUMBER(O355))), "Changes to Followers for Disikes must be a Number",
IF(AND($AL$3, NOT(ISBLANK(P355)), NOT(ISNUMBER(P355))), "Changes to Followers for Shares must be a Number",
IF(AND($AM$3, NOT(ISBLANK(Q355)), NOT(ISNUMBER(Q355))), "Changes to Followers for Flags must be a Number",
IF(AND($AJ$3, NOT(ISBLANK(R355)), NOT(ISNUMBER(R355))), "Changes to Credibility for Likes must be a Number",
IF(AND($AK$3, NOT(ISBLANK(S355)), NOT(ISNUMBER(S355))), "Changes to Credibility for Disikes must be a Number",
IF(AND($AL$3, NOT(ISBLANK(T355)), NOT(ISNUMBER(T355))), "Changes to Credibility for Shares must be a Number",
IF(AND($AM$3, NOT(ISBLANK(U355)), NOT(ISNUMBER(U355))), "Changes to Credibility for Flags must be a Number",
IF(AND($AJ$3, $AP$3, NOT(ISBLANK(V355)), NOT(ISNUMBER(V355))), "Number of Likes must be a Number",
IF(AND($AK$3, $AP$3, NOT(ISBLANK(W355)), NOT(ISNUMBER(W355))), "Number of Disikes must be a Number",
IF(AND($AL$3, $AP$3, NOT(ISBLANK(X355)), NOT(ISNUMBER(X355))), "Number of Shares must be a Number",
IF(AND($AM$3, $AP$3, NOT(ISBLANK(Y355)), NOT(ISNUMBER(Y355))), "Number of Flags must be a Number",
IF(AND($AJ$3, $AP$3, NOT(ISBLANK(V355)), V355&lt;0), "Number of Likes cannot be Negative",
IF(AND($AK$3, $AP$3, NOT(ISBLANK(W355)), W355&lt;0), "Number of Disikes cannot be Negative",
IF(AND($AL$3, $AP$3, NOT(ISBLANK(X355)), X355&lt;0), "Number of Shares cannot be Negative",
IF(AND($AM$3, $AP$3, NOT(ISBLANK(Y355)), Y355&lt;0), "Number of Flags cannot be Negative",
IF(AND(CONCATENATE(Z355:AH355)&lt;&gt;"", Z355=""), "Missing 1st Comment Source Name",
IF(AND(CONCATENATE(Z355:AH355)&lt;&gt;"", AB355=""), "Missing 1st Comment Message",
IF(AND($AN$3, $AP$3, CONCATENATE(Z355:AH355)&lt;&gt;"", AG355=""), "Missing 1st Comment Likes",
IF(AND($AO$3, $AP$3, CONCATENATE(Z355:AH355)&lt;&gt;"", AH355=""), "Missing 1st Comment Dislikes",
IF(AND(CONCATENATE(Z356:AH356)&lt;&gt;"", Z356=""), "Missing 2nd Comment Source Name",
IF(AND(CONCATENATE(Z356:AH356)&lt;&gt;"", AB356=""), "Missing 2nd Comment Message",
IF(AND($AN$3, $AP$3, CONCATENATE(Z356:AH356)&lt;&gt;"", AG356=""), "Missing 2nd Comment Likes",
IF(AND($AO$3, $AP$3, CONCATENATE(Z356:AH356)&lt;&gt;"", AH356=""), "Missing 2nd Comment Dislikes",
IF(AND(CONCATENATE(Z357:AH357)&lt;&gt;"", Z357=""), "Missing 3rd Comment Source Name",
IF(AND(CONCATENATE(Z357:AH357)&lt;&gt;"", AB357=""), "Missing 3rd Comment Message",
IF(AND($AN$3, $AP$3, CONCATENATE(Z357:AH357)&lt;&gt;"", AG357=""), "Missing 3rd Comment Likes",
IF(AND($AO$3, $AP$3, CONCATENATE(Z357:AH357)&lt;&gt;"", AH357=""), "Missing 3rd Comment Dislikes", "Valid"
)))))))))))))))))))))))))))))))))</f>
        <v>Unused</v>
      </c>
      <c r="C355" s="302"/>
      <c r="D355" s="316" t="s">
        <v>1404</v>
      </c>
      <c r="E355" s="317"/>
      <c r="F355" s="302"/>
      <c r="G355" s="302"/>
      <c r="H355" s="305"/>
      <c r="I355" s="317"/>
      <c r="J355" s="302"/>
      <c r="K355" s="302"/>
      <c r="L355" s="305"/>
      <c r="M355" s="319"/>
      <c r="N355" s="450"/>
      <c r="O355" s="451"/>
      <c r="P355" s="451"/>
      <c r="Q355" s="452"/>
      <c r="R355" s="453"/>
      <c r="S355" s="451"/>
      <c r="T355" s="451"/>
      <c r="U355" s="452"/>
      <c r="V355" s="453"/>
      <c r="W355" s="451"/>
      <c r="X355" s="451"/>
      <c r="Y355" s="454"/>
      <c r="Z355" s="325"/>
      <c r="AA355" s="305"/>
      <c r="AB355" s="319"/>
      <c r="AC355" s="302"/>
      <c r="AD355" s="302"/>
      <c r="AE355" s="302"/>
      <c r="AF355" s="305"/>
      <c r="AG355" s="328"/>
      <c r="AH355" s="455"/>
      <c r="AI355" s="108"/>
      <c r="AJ355" s="108"/>
      <c r="AK355" s="108"/>
      <c r="AL355" s="108"/>
      <c r="AM355" s="108"/>
      <c r="AN355" s="108"/>
      <c r="AO355" s="108"/>
      <c r="AP355" s="108"/>
      <c r="AQ355" s="108"/>
    </row>
    <row r="356" ht="22.5" customHeight="1">
      <c r="B356" s="331"/>
      <c r="D356" s="332"/>
      <c r="E356" s="331"/>
      <c r="H356" s="327"/>
      <c r="I356" s="331"/>
      <c r="L356" s="327"/>
      <c r="M356" s="331"/>
      <c r="N356" s="333"/>
      <c r="O356" s="334"/>
      <c r="P356" s="334"/>
      <c r="Q356" s="335"/>
      <c r="R356" s="336"/>
      <c r="S356" s="334"/>
      <c r="T356" s="334"/>
      <c r="U356" s="335"/>
      <c r="V356" s="336"/>
      <c r="W356" s="334"/>
      <c r="X356" s="334"/>
      <c r="Y356" s="337"/>
      <c r="Z356" s="338"/>
      <c r="AA356" s="327"/>
      <c r="AB356" s="326"/>
      <c r="AF356" s="327"/>
      <c r="AG356" s="339"/>
      <c r="AH356" s="456"/>
      <c r="AI356" s="108"/>
      <c r="AJ356" s="108"/>
      <c r="AK356" s="108"/>
      <c r="AL356" s="108"/>
      <c r="AM356" s="108"/>
      <c r="AN356" s="108"/>
      <c r="AO356" s="108"/>
      <c r="AP356" s="108"/>
      <c r="AQ356" s="108"/>
    </row>
    <row r="357" ht="22.5" customHeight="1">
      <c r="B357" s="181"/>
      <c r="C357" s="309"/>
      <c r="D357" s="341"/>
      <c r="E357" s="181"/>
      <c r="F357" s="309"/>
      <c r="G357" s="309"/>
      <c r="H357" s="310"/>
      <c r="I357" s="181"/>
      <c r="J357" s="309"/>
      <c r="K357" s="309"/>
      <c r="L357" s="310"/>
      <c r="M357" s="181"/>
      <c r="N357" s="342"/>
      <c r="O357" s="343"/>
      <c r="P357" s="343"/>
      <c r="Q357" s="344"/>
      <c r="R357" s="345"/>
      <c r="S357" s="343"/>
      <c r="T357" s="343"/>
      <c r="U357" s="344"/>
      <c r="V357" s="345"/>
      <c r="W357" s="343"/>
      <c r="X357" s="343"/>
      <c r="Y357" s="346"/>
      <c r="Z357" s="347"/>
      <c r="AA357" s="310"/>
      <c r="AB357" s="348"/>
      <c r="AC357" s="309"/>
      <c r="AD357" s="309"/>
      <c r="AE357" s="309"/>
      <c r="AF357" s="310"/>
      <c r="AG357" s="349"/>
      <c r="AH357" s="457"/>
      <c r="AI357" s="108"/>
      <c r="AJ357" s="108"/>
      <c r="AK357" s="108"/>
      <c r="AL357" s="108"/>
      <c r="AM357" s="108"/>
      <c r="AN357" s="108"/>
      <c r="AO357" s="108"/>
      <c r="AP357" s="108"/>
      <c r="AQ357" s="108"/>
    </row>
    <row r="358" ht="22.5" customHeight="1">
      <c r="B358" s="315" t="str">
        <f>IF(ISBLANK(D358), "Missing ID",
IF(CONCATENATE(E358:AG360)="", "Unused",
IF(AND(ISBLANK(E358), ISBLANK(I358)), "Missing Headline and Content",
IF(ISBLANK(M358), "Missing Is True",
IF(AND(M358&lt;&gt;"Yes", M358&lt;&gt;"No"), "Is True must be Yes or No",
IF(AND($AJ$3, NOT(ISBLANK(N358)), NOT(ISNUMBER(N358))), "Changes to Followers for Likes must be a Number",
IF(AND($AK$3, NOT(ISBLANK(O358)), NOT(ISNUMBER(O358))), "Changes to Followers for Disikes must be a Number",
IF(AND($AL$3, NOT(ISBLANK(P358)), NOT(ISNUMBER(P358))), "Changes to Followers for Shares must be a Number",
IF(AND($AM$3, NOT(ISBLANK(Q358)), NOT(ISNUMBER(Q358))), "Changes to Followers for Flags must be a Number",
IF(AND($AJ$3, NOT(ISBLANK(R358)), NOT(ISNUMBER(R358))), "Changes to Credibility for Likes must be a Number",
IF(AND($AK$3, NOT(ISBLANK(S358)), NOT(ISNUMBER(S358))), "Changes to Credibility for Disikes must be a Number",
IF(AND($AL$3, NOT(ISBLANK(T358)), NOT(ISNUMBER(T358))), "Changes to Credibility for Shares must be a Number",
IF(AND($AM$3, NOT(ISBLANK(U358)), NOT(ISNUMBER(U358))), "Changes to Credibility for Flags must be a Number",
IF(AND($AJ$3, $AP$3, NOT(ISBLANK(V358)), NOT(ISNUMBER(V358))), "Number of Likes must be a Number",
IF(AND($AK$3, $AP$3, NOT(ISBLANK(W358)), NOT(ISNUMBER(W358))), "Number of Disikes must be a Number",
IF(AND($AL$3, $AP$3, NOT(ISBLANK(X358)), NOT(ISNUMBER(X358))), "Number of Shares must be a Number",
IF(AND($AM$3, $AP$3, NOT(ISBLANK(Y358)), NOT(ISNUMBER(Y358))), "Number of Flags must be a Number",
IF(AND($AJ$3, $AP$3, NOT(ISBLANK(V358)), V358&lt;0), "Number of Likes cannot be Negative",
IF(AND($AK$3, $AP$3, NOT(ISBLANK(W358)), W358&lt;0), "Number of Disikes cannot be Negative",
IF(AND($AL$3, $AP$3, NOT(ISBLANK(X358)), X358&lt;0), "Number of Shares cannot be Negative",
IF(AND($AM$3, $AP$3, NOT(ISBLANK(Y358)), Y358&lt;0), "Number of Flags cannot be Negative",
IF(AND(CONCATENATE(Z358:AH358)&lt;&gt;"", Z358=""), "Missing 1st Comment Source Name",
IF(AND(CONCATENATE(Z358:AH358)&lt;&gt;"", AB358=""), "Missing 1st Comment Message",
IF(AND($AN$3, $AP$3, CONCATENATE(Z358:AH358)&lt;&gt;"", AG358=""), "Missing 1st Comment Likes",
IF(AND($AO$3, $AP$3, CONCATENATE(Z358:AH358)&lt;&gt;"", AH358=""), "Missing 1st Comment Dislikes",
IF(AND(CONCATENATE(Z359:AH359)&lt;&gt;"", Z359=""), "Missing 2nd Comment Source Name",
IF(AND(CONCATENATE(Z359:AH359)&lt;&gt;"", AB359=""), "Missing 2nd Comment Message",
IF(AND($AN$3, $AP$3, CONCATENATE(Z359:AH359)&lt;&gt;"", AG359=""), "Missing 2nd Comment Likes",
IF(AND($AO$3, $AP$3, CONCATENATE(Z359:AH359)&lt;&gt;"", AH359=""), "Missing 2nd Comment Dislikes",
IF(AND(CONCATENATE(Z360:AH360)&lt;&gt;"", Z360=""), "Missing 3rd Comment Source Name",
IF(AND(CONCATENATE(Z360:AH360)&lt;&gt;"", AB360=""), "Missing 3rd Comment Message",
IF(AND($AN$3, $AP$3, CONCATENATE(Z360:AH360)&lt;&gt;"", AG360=""), "Missing 3rd Comment Likes",
IF(AND($AO$3, $AP$3, CONCATENATE(Z360:AH360)&lt;&gt;"", AH360=""), "Missing 3rd Comment Dislikes", "Valid"
)))))))))))))))))))))))))))))))))</f>
        <v>Unused</v>
      </c>
      <c r="C358" s="302"/>
      <c r="D358" s="351" t="s">
        <v>1405</v>
      </c>
      <c r="E358" s="352"/>
      <c r="F358" s="302"/>
      <c r="G358" s="302"/>
      <c r="H358" s="305"/>
      <c r="I358" s="352"/>
      <c r="J358" s="302"/>
      <c r="K358" s="302"/>
      <c r="L358" s="305"/>
      <c r="M358" s="354"/>
      <c r="N358" s="355"/>
      <c r="O358" s="356"/>
      <c r="P358" s="356"/>
      <c r="Q358" s="357"/>
      <c r="R358" s="358"/>
      <c r="S358" s="356"/>
      <c r="T358" s="356"/>
      <c r="U358" s="357"/>
      <c r="V358" s="358"/>
      <c r="W358" s="356"/>
      <c r="X358" s="356"/>
      <c r="Y358" s="359"/>
      <c r="Z358" s="360"/>
      <c r="AA358" s="305"/>
      <c r="AB358" s="354"/>
      <c r="AC358" s="302"/>
      <c r="AD358" s="302"/>
      <c r="AE358" s="302"/>
      <c r="AF358" s="305"/>
      <c r="AG358" s="361"/>
      <c r="AH358" s="458"/>
      <c r="AI358" s="108"/>
      <c r="AJ358" s="108"/>
      <c r="AK358" s="108"/>
      <c r="AL358" s="108"/>
      <c r="AM358" s="108"/>
      <c r="AN358" s="108"/>
      <c r="AO358" s="108"/>
      <c r="AP358" s="108"/>
      <c r="AQ358" s="108"/>
    </row>
    <row r="359" ht="22.5" customHeight="1">
      <c r="B359" s="331"/>
      <c r="D359" s="363"/>
      <c r="E359" s="331"/>
      <c r="H359" s="327"/>
      <c r="I359" s="331"/>
      <c r="L359" s="327"/>
      <c r="M359" s="331"/>
      <c r="N359" s="333"/>
      <c r="O359" s="334"/>
      <c r="P359" s="334"/>
      <c r="Q359" s="335"/>
      <c r="R359" s="336"/>
      <c r="S359" s="334"/>
      <c r="T359" s="334"/>
      <c r="U359" s="335"/>
      <c r="V359" s="336"/>
      <c r="W359" s="334"/>
      <c r="X359" s="334"/>
      <c r="Y359" s="337"/>
      <c r="Z359" s="364"/>
      <c r="AA359" s="327"/>
      <c r="AB359" s="365"/>
      <c r="AF359" s="327"/>
      <c r="AG359" s="366"/>
      <c r="AH359" s="367"/>
      <c r="AI359" s="108"/>
      <c r="AJ359" s="108"/>
      <c r="AK359" s="108"/>
      <c r="AL359" s="108"/>
      <c r="AM359" s="108"/>
      <c r="AN359" s="108"/>
      <c r="AO359" s="108"/>
      <c r="AP359" s="108"/>
      <c r="AQ359" s="108"/>
    </row>
    <row r="360" ht="22.5" customHeight="1">
      <c r="B360" s="181"/>
      <c r="C360" s="309"/>
      <c r="D360" s="368"/>
      <c r="E360" s="181"/>
      <c r="F360" s="309"/>
      <c r="G360" s="309"/>
      <c r="H360" s="310"/>
      <c r="I360" s="181"/>
      <c r="J360" s="309"/>
      <c r="K360" s="309"/>
      <c r="L360" s="310"/>
      <c r="M360" s="181"/>
      <c r="N360" s="342"/>
      <c r="O360" s="343"/>
      <c r="P360" s="343"/>
      <c r="Q360" s="344"/>
      <c r="R360" s="345"/>
      <c r="S360" s="343"/>
      <c r="T360" s="343"/>
      <c r="U360" s="344"/>
      <c r="V360" s="345"/>
      <c r="W360" s="343"/>
      <c r="X360" s="343"/>
      <c r="Y360" s="346"/>
      <c r="Z360" s="369"/>
      <c r="AA360" s="310"/>
      <c r="AB360" s="370"/>
      <c r="AC360" s="309"/>
      <c r="AD360" s="309"/>
      <c r="AE360" s="309"/>
      <c r="AF360" s="310"/>
      <c r="AG360" s="371"/>
      <c r="AH360" s="372"/>
      <c r="AI360" s="108"/>
      <c r="AJ360" s="108"/>
      <c r="AK360" s="108"/>
      <c r="AL360" s="108"/>
      <c r="AM360" s="108"/>
      <c r="AN360" s="108"/>
      <c r="AO360" s="108"/>
      <c r="AP360" s="108"/>
      <c r="AQ360" s="108"/>
    </row>
    <row r="361" ht="22.5" customHeight="1">
      <c r="B361" s="315" t="str">
        <f>IF(ISBLANK(D361), "Missing ID",
IF(CONCATENATE(E361:AG363)="", "Unused",
IF(AND(ISBLANK(E361), ISBLANK(I361)), "Missing Headline and Content",
IF(ISBLANK(M361), "Missing Is True",
IF(AND(M361&lt;&gt;"Yes", M361&lt;&gt;"No"), "Is True must be Yes or No",
IF(AND($AJ$3, NOT(ISBLANK(N361)), NOT(ISNUMBER(N361))), "Changes to Followers for Likes must be a Number",
IF(AND($AK$3, NOT(ISBLANK(O361)), NOT(ISNUMBER(O361))), "Changes to Followers for Disikes must be a Number",
IF(AND($AL$3, NOT(ISBLANK(P361)), NOT(ISNUMBER(P361))), "Changes to Followers for Shares must be a Number",
IF(AND($AM$3, NOT(ISBLANK(Q361)), NOT(ISNUMBER(Q361))), "Changes to Followers for Flags must be a Number",
IF(AND($AJ$3, NOT(ISBLANK(R361)), NOT(ISNUMBER(R361))), "Changes to Credibility for Likes must be a Number",
IF(AND($AK$3, NOT(ISBLANK(S361)), NOT(ISNUMBER(S361))), "Changes to Credibility for Disikes must be a Number",
IF(AND($AL$3, NOT(ISBLANK(T361)), NOT(ISNUMBER(T361))), "Changes to Credibility for Shares must be a Number",
IF(AND($AM$3, NOT(ISBLANK(U361)), NOT(ISNUMBER(U361))), "Changes to Credibility for Flags must be a Number",
IF(AND($AJ$3, $AP$3, NOT(ISBLANK(V361)), NOT(ISNUMBER(V361))), "Number of Likes must be a Number",
IF(AND($AK$3, $AP$3, NOT(ISBLANK(W361)), NOT(ISNUMBER(W361))), "Number of Disikes must be a Number",
IF(AND($AL$3, $AP$3, NOT(ISBLANK(X361)), NOT(ISNUMBER(X361))), "Number of Shares must be a Number",
IF(AND($AM$3, $AP$3, NOT(ISBLANK(Y361)), NOT(ISNUMBER(Y361))), "Number of Flags must be a Number",
IF(AND($AJ$3, $AP$3, NOT(ISBLANK(V361)), V361&lt;0), "Number of Likes cannot be Negative",
IF(AND($AK$3, $AP$3, NOT(ISBLANK(W361)), W361&lt;0), "Number of Disikes cannot be Negative",
IF(AND($AL$3, $AP$3, NOT(ISBLANK(X361)), X361&lt;0), "Number of Shares cannot be Negative",
IF(AND($AM$3, $AP$3, NOT(ISBLANK(Y361)), Y361&lt;0), "Number of Flags cannot be Negative",
IF(AND(CONCATENATE(Z361:AH361)&lt;&gt;"", Z361=""), "Missing 1st Comment Source Name",
IF(AND(CONCATENATE(Z361:AH361)&lt;&gt;"", AB361=""), "Missing 1st Comment Message",
IF(AND($AN$3, $AP$3, CONCATENATE(Z361:AH361)&lt;&gt;"", AG361=""), "Missing 1st Comment Likes",
IF(AND($AO$3, $AP$3, CONCATENATE(Z361:AH361)&lt;&gt;"", AH361=""), "Missing 1st Comment Dislikes",
IF(AND(CONCATENATE(Z362:AH362)&lt;&gt;"", Z362=""), "Missing 2nd Comment Source Name",
IF(AND(CONCATENATE(Z362:AH362)&lt;&gt;"", AB362=""), "Missing 2nd Comment Message",
IF(AND($AN$3, $AP$3, CONCATENATE(Z362:AH362)&lt;&gt;"", AG362=""), "Missing 2nd Comment Likes",
IF(AND($AO$3, $AP$3, CONCATENATE(Z362:AH362)&lt;&gt;"", AH362=""), "Missing 2nd Comment Dislikes",
IF(AND(CONCATENATE(Z363:AH363)&lt;&gt;"", Z363=""), "Missing 3rd Comment Source Name",
IF(AND(CONCATENATE(Z363:AH363)&lt;&gt;"", AB363=""), "Missing 3rd Comment Message",
IF(AND($AN$3, $AP$3, CONCATENATE(Z363:AH363)&lt;&gt;"", AG363=""), "Missing 3rd Comment Likes",
IF(AND($AO$3, $AP$3, CONCATENATE(Z363:AH363)&lt;&gt;"", AH363=""), "Missing 3rd Comment Dislikes", "Valid"
)))))))))))))))))))))))))))))))))</f>
        <v>Unused</v>
      </c>
      <c r="C361" s="302"/>
      <c r="D361" s="316" t="s">
        <v>1406</v>
      </c>
      <c r="E361" s="317"/>
      <c r="F361" s="302"/>
      <c r="G361" s="302"/>
      <c r="H361" s="305"/>
      <c r="I361" s="317"/>
      <c r="J361" s="302"/>
      <c r="K361" s="302"/>
      <c r="L361" s="305"/>
      <c r="M361" s="319"/>
      <c r="N361" s="450"/>
      <c r="O361" s="451"/>
      <c r="P361" s="451"/>
      <c r="Q361" s="452"/>
      <c r="R361" s="453"/>
      <c r="S361" s="451"/>
      <c r="T361" s="451"/>
      <c r="U361" s="452"/>
      <c r="V361" s="453"/>
      <c r="W361" s="451"/>
      <c r="X361" s="451"/>
      <c r="Y361" s="454"/>
      <c r="Z361" s="325"/>
      <c r="AA361" s="305"/>
      <c r="AB361" s="319"/>
      <c r="AC361" s="302"/>
      <c r="AD361" s="302"/>
      <c r="AE361" s="302"/>
      <c r="AF361" s="305"/>
      <c r="AG361" s="328"/>
      <c r="AH361" s="455"/>
      <c r="AI361" s="108"/>
      <c r="AJ361" s="108"/>
      <c r="AK361" s="108"/>
      <c r="AL361" s="108"/>
      <c r="AM361" s="108"/>
      <c r="AN361" s="108"/>
      <c r="AO361" s="108"/>
      <c r="AP361" s="108"/>
      <c r="AQ361" s="108"/>
    </row>
    <row r="362" ht="22.5" customHeight="1">
      <c r="B362" s="331"/>
      <c r="D362" s="332"/>
      <c r="E362" s="331"/>
      <c r="H362" s="327"/>
      <c r="I362" s="331"/>
      <c r="L362" s="327"/>
      <c r="M362" s="331"/>
      <c r="N362" s="333"/>
      <c r="O362" s="334"/>
      <c r="P362" s="334"/>
      <c r="Q362" s="335"/>
      <c r="R362" s="336"/>
      <c r="S362" s="334"/>
      <c r="T362" s="334"/>
      <c r="U362" s="335"/>
      <c r="V362" s="336"/>
      <c r="W362" s="334"/>
      <c r="X362" s="334"/>
      <c r="Y362" s="337"/>
      <c r="Z362" s="338"/>
      <c r="AA362" s="327"/>
      <c r="AB362" s="326"/>
      <c r="AF362" s="327"/>
      <c r="AG362" s="339"/>
      <c r="AH362" s="456"/>
      <c r="AI362" s="108"/>
      <c r="AJ362" s="108"/>
      <c r="AK362" s="108"/>
      <c r="AL362" s="108"/>
      <c r="AM362" s="108"/>
      <c r="AN362" s="108"/>
      <c r="AO362" s="108"/>
      <c r="AP362" s="108"/>
      <c r="AQ362" s="108"/>
    </row>
    <row r="363" ht="22.5" customHeight="1">
      <c r="B363" s="181"/>
      <c r="C363" s="309"/>
      <c r="D363" s="341"/>
      <c r="E363" s="181"/>
      <c r="F363" s="309"/>
      <c r="G363" s="309"/>
      <c r="H363" s="310"/>
      <c r="I363" s="181"/>
      <c r="J363" s="309"/>
      <c r="K363" s="309"/>
      <c r="L363" s="310"/>
      <c r="M363" s="181"/>
      <c r="N363" s="342"/>
      <c r="O363" s="343"/>
      <c r="P363" s="343"/>
      <c r="Q363" s="344"/>
      <c r="R363" s="345"/>
      <c r="S363" s="343"/>
      <c r="T363" s="343"/>
      <c r="U363" s="344"/>
      <c r="V363" s="345"/>
      <c r="W363" s="343"/>
      <c r="X363" s="343"/>
      <c r="Y363" s="346"/>
      <c r="Z363" s="347"/>
      <c r="AA363" s="310"/>
      <c r="AB363" s="348"/>
      <c r="AC363" s="309"/>
      <c r="AD363" s="309"/>
      <c r="AE363" s="309"/>
      <c r="AF363" s="310"/>
      <c r="AG363" s="349"/>
      <c r="AH363" s="457"/>
      <c r="AI363" s="108"/>
      <c r="AJ363" s="108"/>
      <c r="AK363" s="108"/>
      <c r="AL363" s="108"/>
      <c r="AM363" s="108"/>
      <c r="AN363" s="108"/>
      <c r="AO363" s="108"/>
      <c r="AP363" s="108"/>
      <c r="AQ363" s="108"/>
    </row>
    <row r="364" ht="22.5" customHeight="1">
      <c r="B364" s="315" t="str">
        <f>IF(ISBLANK(D364), "Missing ID",
IF(CONCATENATE(E364:AG366)="", "Unused",
IF(AND(ISBLANK(E364), ISBLANK(I364)), "Missing Headline and Content",
IF(ISBLANK(M364), "Missing Is True",
IF(AND(M364&lt;&gt;"Yes", M364&lt;&gt;"No"), "Is True must be Yes or No",
IF(AND($AJ$3, NOT(ISBLANK(N364)), NOT(ISNUMBER(N364))), "Changes to Followers for Likes must be a Number",
IF(AND($AK$3, NOT(ISBLANK(O364)), NOT(ISNUMBER(O364))), "Changes to Followers for Disikes must be a Number",
IF(AND($AL$3, NOT(ISBLANK(P364)), NOT(ISNUMBER(P364))), "Changes to Followers for Shares must be a Number",
IF(AND($AM$3, NOT(ISBLANK(Q364)), NOT(ISNUMBER(Q364))), "Changes to Followers for Flags must be a Number",
IF(AND($AJ$3, NOT(ISBLANK(R364)), NOT(ISNUMBER(R364))), "Changes to Credibility for Likes must be a Number",
IF(AND($AK$3, NOT(ISBLANK(S364)), NOT(ISNUMBER(S364))), "Changes to Credibility for Disikes must be a Number",
IF(AND($AL$3, NOT(ISBLANK(T364)), NOT(ISNUMBER(T364))), "Changes to Credibility for Shares must be a Number",
IF(AND($AM$3, NOT(ISBLANK(U364)), NOT(ISNUMBER(U364))), "Changes to Credibility for Flags must be a Number",
IF(AND($AJ$3, $AP$3, NOT(ISBLANK(V364)), NOT(ISNUMBER(V364))), "Number of Likes must be a Number",
IF(AND($AK$3, $AP$3, NOT(ISBLANK(W364)), NOT(ISNUMBER(W364))), "Number of Disikes must be a Number",
IF(AND($AL$3, $AP$3, NOT(ISBLANK(X364)), NOT(ISNUMBER(X364))), "Number of Shares must be a Number",
IF(AND($AM$3, $AP$3, NOT(ISBLANK(Y364)), NOT(ISNUMBER(Y364))), "Number of Flags must be a Number",
IF(AND($AJ$3, $AP$3, NOT(ISBLANK(V364)), V364&lt;0), "Number of Likes cannot be Negative",
IF(AND($AK$3, $AP$3, NOT(ISBLANK(W364)), W364&lt;0), "Number of Disikes cannot be Negative",
IF(AND($AL$3, $AP$3, NOT(ISBLANK(X364)), X364&lt;0), "Number of Shares cannot be Negative",
IF(AND($AM$3, $AP$3, NOT(ISBLANK(Y364)), Y364&lt;0), "Number of Flags cannot be Negative",
IF(AND(CONCATENATE(Z364:AH364)&lt;&gt;"", Z364=""), "Missing 1st Comment Source Name",
IF(AND(CONCATENATE(Z364:AH364)&lt;&gt;"", AB364=""), "Missing 1st Comment Message",
IF(AND($AN$3, $AP$3, CONCATENATE(Z364:AH364)&lt;&gt;"", AG364=""), "Missing 1st Comment Likes",
IF(AND($AO$3, $AP$3, CONCATENATE(Z364:AH364)&lt;&gt;"", AH364=""), "Missing 1st Comment Dislikes",
IF(AND(CONCATENATE(Z365:AH365)&lt;&gt;"", Z365=""), "Missing 2nd Comment Source Name",
IF(AND(CONCATENATE(Z365:AH365)&lt;&gt;"", AB365=""), "Missing 2nd Comment Message",
IF(AND($AN$3, $AP$3, CONCATENATE(Z365:AH365)&lt;&gt;"", AG365=""), "Missing 2nd Comment Likes",
IF(AND($AO$3, $AP$3, CONCATENATE(Z365:AH365)&lt;&gt;"", AH365=""), "Missing 2nd Comment Dislikes",
IF(AND(CONCATENATE(Z366:AH366)&lt;&gt;"", Z366=""), "Missing 3rd Comment Source Name",
IF(AND(CONCATENATE(Z366:AH366)&lt;&gt;"", AB366=""), "Missing 3rd Comment Message",
IF(AND($AN$3, $AP$3, CONCATENATE(Z366:AH366)&lt;&gt;"", AG366=""), "Missing 3rd Comment Likes",
IF(AND($AO$3, $AP$3, CONCATENATE(Z366:AH366)&lt;&gt;"", AH366=""), "Missing 3rd Comment Dislikes", "Valid"
)))))))))))))))))))))))))))))))))</f>
        <v>Unused</v>
      </c>
      <c r="C364" s="302"/>
      <c r="D364" s="351" t="s">
        <v>1407</v>
      </c>
      <c r="E364" s="352"/>
      <c r="F364" s="302"/>
      <c r="G364" s="302"/>
      <c r="H364" s="305"/>
      <c r="I364" s="352"/>
      <c r="J364" s="302"/>
      <c r="K364" s="302"/>
      <c r="L364" s="305"/>
      <c r="M364" s="354"/>
      <c r="N364" s="355"/>
      <c r="O364" s="356"/>
      <c r="P364" s="356"/>
      <c r="Q364" s="357"/>
      <c r="R364" s="358"/>
      <c r="S364" s="356"/>
      <c r="T364" s="356"/>
      <c r="U364" s="357"/>
      <c r="V364" s="358"/>
      <c r="W364" s="356"/>
      <c r="X364" s="356"/>
      <c r="Y364" s="359"/>
      <c r="Z364" s="360"/>
      <c r="AA364" s="305"/>
      <c r="AB364" s="354"/>
      <c r="AC364" s="302"/>
      <c r="AD364" s="302"/>
      <c r="AE364" s="302"/>
      <c r="AF364" s="305"/>
      <c r="AG364" s="361"/>
      <c r="AH364" s="458"/>
      <c r="AI364" s="108"/>
      <c r="AJ364" s="108"/>
      <c r="AK364" s="108"/>
      <c r="AL364" s="108"/>
      <c r="AM364" s="108"/>
      <c r="AN364" s="108"/>
      <c r="AO364" s="108"/>
      <c r="AP364" s="108"/>
      <c r="AQ364" s="108"/>
    </row>
    <row r="365" ht="22.5" customHeight="1">
      <c r="B365" s="331"/>
      <c r="D365" s="363"/>
      <c r="E365" s="331"/>
      <c r="H365" s="327"/>
      <c r="I365" s="331"/>
      <c r="L365" s="327"/>
      <c r="M365" s="331"/>
      <c r="N365" s="333"/>
      <c r="O365" s="334"/>
      <c r="P365" s="334"/>
      <c r="Q365" s="335"/>
      <c r="R365" s="336"/>
      <c r="S365" s="334"/>
      <c r="T365" s="334"/>
      <c r="U365" s="335"/>
      <c r="V365" s="336"/>
      <c r="W365" s="334"/>
      <c r="X365" s="334"/>
      <c r="Y365" s="337"/>
      <c r="Z365" s="364"/>
      <c r="AA365" s="327"/>
      <c r="AB365" s="365"/>
      <c r="AF365" s="327"/>
      <c r="AG365" s="366"/>
      <c r="AH365" s="367"/>
      <c r="AI365" s="108"/>
      <c r="AJ365" s="108"/>
      <c r="AK365" s="108"/>
      <c r="AL365" s="108"/>
      <c r="AM365" s="108"/>
      <c r="AN365" s="108"/>
      <c r="AO365" s="108"/>
      <c r="AP365" s="108"/>
      <c r="AQ365" s="108"/>
    </row>
    <row r="366" ht="22.5" customHeight="1">
      <c r="B366" s="181"/>
      <c r="C366" s="309"/>
      <c r="D366" s="368"/>
      <c r="E366" s="181"/>
      <c r="F366" s="309"/>
      <c r="G366" s="309"/>
      <c r="H366" s="310"/>
      <c r="I366" s="181"/>
      <c r="J366" s="309"/>
      <c r="K366" s="309"/>
      <c r="L366" s="310"/>
      <c r="M366" s="181"/>
      <c r="N366" s="342"/>
      <c r="O366" s="343"/>
      <c r="P366" s="343"/>
      <c r="Q366" s="344"/>
      <c r="R366" s="345"/>
      <c r="S366" s="343"/>
      <c r="T366" s="343"/>
      <c r="U366" s="344"/>
      <c r="V366" s="345"/>
      <c r="W366" s="343"/>
      <c r="X366" s="343"/>
      <c r="Y366" s="346"/>
      <c r="Z366" s="369"/>
      <c r="AA366" s="310"/>
      <c r="AB366" s="370"/>
      <c r="AC366" s="309"/>
      <c r="AD366" s="309"/>
      <c r="AE366" s="309"/>
      <c r="AF366" s="310"/>
      <c r="AG366" s="371"/>
      <c r="AH366" s="372"/>
      <c r="AI366" s="108"/>
      <c r="AJ366" s="108"/>
      <c r="AK366" s="108"/>
      <c r="AL366" s="108"/>
      <c r="AM366" s="108"/>
      <c r="AN366" s="108"/>
      <c r="AO366" s="108"/>
      <c r="AP366" s="108"/>
      <c r="AQ366" s="108"/>
    </row>
    <row r="367" ht="22.5" customHeight="1">
      <c r="B367" s="315" t="str">
        <f>IF(ISBLANK(D367), "Missing ID",
IF(CONCATENATE(E367:AG369)="", "Unused",
IF(AND(ISBLANK(E367), ISBLANK(I367)), "Missing Headline and Content",
IF(ISBLANK(M367), "Missing Is True",
IF(AND(M367&lt;&gt;"Yes", M367&lt;&gt;"No"), "Is True must be Yes or No",
IF(AND($AJ$3, NOT(ISBLANK(N367)), NOT(ISNUMBER(N367))), "Changes to Followers for Likes must be a Number",
IF(AND($AK$3, NOT(ISBLANK(O367)), NOT(ISNUMBER(O367))), "Changes to Followers for Disikes must be a Number",
IF(AND($AL$3, NOT(ISBLANK(P367)), NOT(ISNUMBER(P367))), "Changes to Followers for Shares must be a Number",
IF(AND($AM$3, NOT(ISBLANK(Q367)), NOT(ISNUMBER(Q367))), "Changes to Followers for Flags must be a Number",
IF(AND($AJ$3, NOT(ISBLANK(R367)), NOT(ISNUMBER(R367))), "Changes to Credibility for Likes must be a Number",
IF(AND($AK$3, NOT(ISBLANK(S367)), NOT(ISNUMBER(S367))), "Changes to Credibility for Disikes must be a Number",
IF(AND($AL$3, NOT(ISBLANK(T367)), NOT(ISNUMBER(T367))), "Changes to Credibility for Shares must be a Number",
IF(AND($AM$3, NOT(ISBLANK(U367)), NOT(ISNUMBER(U367))), "Changes to Credibility for Flags must be a Number",
IF(AND($AJ$3, $AP$3, NOT(ISBLANK(V367)), NOT(ISNUMBER(V367))), "Number of Likes must be a Number",
IF(AND($AK$3, $AP$3, NOT(ISBLANK(W367)), NOT(ISNUMBER(W367))), "Number of Disikes must be a Number",
IF(AND($AL$3, $AP$3, NOT(ISBLANK(X367)), NOT(ISNUMBER(X367))), "Number of Shares must be a Number",
IF(AND($AM$3, $AP$3, NOT(ISBLANK(Y367)), NOT(ISNUMBER(Y367))), "Number of Flags must be a Number",
IF(AND($AJ$3, $AP$3, NOT(ISBLANK(V367)), V367&lt;0), "Number of Likes cannot be Negative",
IF(AND($AK$3, $AP$3, NOT(ISBLANK(W367)), W367&lt;0), "Number of Disikes cannot be Negative",
IF(AND($AL$3, $AP$3, NOT(ISBLANK(X367)), X367&lt;0), "Number of Shares cannot be Negative",
IF(AND($AM$3, $AP$3, NOT(ISBLANK(Y367)), Y367&lt;0), "Number of Flags cannot be Negative",
IF(AND(CONCATENATE(Z367:AH367)&lt;&gt;"", Z367=""), "Missing 1st Comment Source Name",
IF(AND(CONCATENATE(Z367:AH367)&lt;&gt;"", AB367=""), "Missing 1st Comment Message",
IF(AND($AN$3, $AP$3, CONCATENATE(Z367:AH367)&lt;&gt;"", AG367=""), "Missing 1st Comment Likes",
IF(AND($AO$3, $AP$3, CONCATENATE(Z367:AH367)&lt;&gt;"", AH367=""), "Missing 1st Comment Dislikes",
IF(AND(CONCATENATE(Z368:AH368)&lt;&gt;"", Z368=""), "Missing 2nd Comment Source Name",
IF(AND(CONCATENATE(Z368:AH368)&lt;&gt;"", AB368=""), "Missing 2nd Comment Message",
IF(AND($AN$3, $AP$3, CONCATENATE(Z368:AH368)&lt;&gt;"", AG368=""), "Missing 2nd Comment Likes",
IF(AND($AO$3, $AP$3, CONCATENATE(Z368:AH368)&lt;&gt;"", AH368=""), "Missing 2nd Comment Dislikes",
IF(AND(CONCATENATE(Z369:AH369)&lt;&gt;"", Z369=""), "Missing 3rd Comment Source Name",
IF(AND(CONCATENATE(Z369:AH369)&lt;&gt;"", AB369=""), "Missing 3rd Comment Message",
IF(AND($AN$3, $AP$3, CONCATENATE(Z369:AH369)&lt;&gt;"", AG369=""), "Missing 3rd Comment Likes",
IF(AND($AO$3, $AP$3, CONCATENATE(Z369:AH369)&lt;&gt;"", AH369=""), "Missing 3rd Comment Dislikes", "Valid"
)))))))))))))))))))))))))))))))))</f>
        <v>Unused</v>
      </c>
      <c r="C367" s="302"/>
      <c r="D367" s="316" t="s">
        <v>1408</v>
      </c>
      <c r="E367" s="317"/>
      <c r="F367" s="302"/>
      <c r="G367" s="302"/>
      <c r="H367" s="305"/>
      <c r="I367" s="317"/>
      <c r="J367" s="302"/>
      <c r="K367" s="302"/>
      <c r="L367" s="305"/>
      <c r="M367" s="319"/>
      <c r="N367" s="450"/>
      <c r="O367" s="451"/>
      <c r="P367" s="451"/>
      <c r="Q367" s="452"/>
      <c r="R367" s="453"/>
      <c r="S367" s="451"/>
      <c r="T367" s="451"/>
      <c r="U367" s="452"/>
      <c r="V367" s="453"/>
      <c r="W367" s="451"/>
      <c r="X367" s="451"/>
      <c r="Y367" s="454"/>
      <c r="Z367" s="325"/>
      <c r="AA367" s="305"/>
      <c r="AB367" s="319"/>
      <c r="AC367" s="302"/>
      <c r="AD367" s="302"/>
      <c r="AE367" s="302"/>
      <c r="AF367" s="305"/>
      <c r="AG367" s="328"/>
      <c r="AH367" s="455"/>
      <c r="AI367" s="108"/>
      <c r="AJ367" s="108"/>
      <c r="AK367" s="108"/>
      <c r="AL367" s="108"/>
      <c r="AM367" s="108"/>
      <c r="AN367" s="108"/>
      <c r="AO367" s="108"/>
      <c r="AP367" s="108"/>
      <c r="AQ367" s="108"/>
    </row>
    <row r="368" ht="22.5" customHeight="1">
      <c r="B368" s="331"/>
      <c r="D368" s="332"/>
      <c r="E368" s="331"/>
      <c r="H368" s="327"/>
      <c r="I368" s="331"/>
      <c r="L368" s="327"/>
      <c r="M368" s="331"/>
      <c r="N368" s="333"/>
      <c r="O368" s="334"/>
      <c r="P368" s="334"/>
      <c r="Q368" s="335"/>
      <c r="R368" s="336"/>
      <c r="S368" s="334"/>
      <c r="T368" s="334"/>
      <c r="U368" s="335"/>
      <c r="V368" s="336"/>
      <c r="W368" s="334"/>
      <c r="X368" s="334"/>
      <c r="Y368" s="337"/>
      <c r="Z368" s="338"/>
      <c r="AA368" s="327"/>
      <c r="AB368" s="326"/>
      <c r="AF368" s="327"/>
      <c r="AG368" s="339"/>
      <c r="AH368" s="456"/>
      <c r="AI368" s="108"/>
      <c r="AJ368" s="108"/>
      <c r="AK368" s="108"/>
      <c r="AL368" s="108"/>
      <c r="AM368" s="108"/>
      <c r="AN368" s="108"/>
      <c r="AO368" s="108"/>
      <c r="AP368" s="108"/>
      <c r="AQ368" s="108"/>
    </row>
    <row r="369" ht="22.5" customHeight="1">
      <c r="B369" s="181"/>
      <c r="C369" s="309"/>
      <c r="D369" s="341"/>
      <c r="E369" s="181"/>
      <c r="F369" s="309"/>
      <c r="G369" s="309"/>
      <c r="H369" s="310"/>
      <c r="I369" s="181"/>
      <c r="J369" s="309"/>
      <c r="K369" s="309"/>
      <c r="L369" s="310"/>
      <c r="M369" s="181"/>
      <c r="N369" s="342"/>
      <c r="O369" s="343"/>
      <c r="P369" s="343"/>
      <c r="Q369" s="344"/>
      <c r="R369" s="345"/>
      <c r="S369" s="343"/>
      <c r="T369" s="343"/>
      <c r="U369" s="344"/>
      <c r="V369" s="345"/>
      <c r="W369" s="343"/>
      <c r="X369" s="343"/>
      <c r="Y369" s="346"/>
      <c r="Z369" s="347"/>
      <c r="AA369" s="310"/>
      <c r="AB369" s="348"/>
      <c r="AC369" s="309"/>
      <c r="AD369" s="309"/>
      <c r="AE369" s="309"/>
      <c r="AF369" s="310"/>
      <c r="AG369" s="349"/>
      <c r="AH369" s="457"/>
      <c r="AI369" s="108"/>
      <c r="AJ369" s="108"/>
      <c r="AK369" s="108"/>
      <c r="AL369" s="108"/>
      <c r="AM369" s="108"/>
      <c r="AN369" s="108"/>
      <c r="AO369" s="108"/>
      <c r="AP369" s="108"/>
      <c r="AQ369" s="108"/>
    </row>
    <row r="370" ht="22.5" customHeight="1">
      <c r="B370" s="315" t="str">
        <f>IF(ISBLANK(D370), "Missing ID",
IF(CONCATENATE(E370:AG372)="", "Unused",
IF(AND(ISBLANK(E370), ISBLANK(I370)), "Missing Headline and Content",
IF(ISBLANK(M370), "Missing Is True",
IF(AND(M370&lt;&gt;"Yes", M370&lt;&gt;"No"), "Is True must be Yes or No",
IF(AND($AJ$3, NOT(ISBLANK(N370)), NOT(ISNUMBER(N370))), "Changes to Followers for Likes must be a Number",
IF(AND($AK$3, NOT(ISBLANK(O370)), NOT(ISNUMBER(O370))), "Changes to Followers for Disikes must be a Number",
IF(AND($AL$3, NOT(ISBLANK(P370)), NOT(ISNUMBER(P370))), "Changes to Followers for Shares must be a Number",
IF(AND($AM$3, NOT(ISBLANK(Q370)), NOT(ISNUMBER(Q370))), "Changes to Followers for Flags must be a Number",
IF(AND($AJ$3, NOT(ISBLANK(R370)), NOT(ISNUMBER(R370))), "Changes to Credibility for Likes must be a Number",
IF(AND($AK$3, NOT(ISBLANK(S370)), NOT(ISNUMBER(S370))), "Changes to Credibility for Disikes must be a Number",
IF(AND($AL$3, NOT(ISBLANK(T370)), NOT(ISNUMBER(T370))), "Changes to Credibility for Shares must be a Number",
IF(AND($AM$3, NOT(ISBLANK(U370)), NOT(ISNUMBER(U370))), "Changes to Credibility for Flags must be a Number",
IF(AND($AJ$3, $AP$3, NOT(ISBLANK(V370)), NOT(ISNUMBER(V370))), "Number of Likes must be a Number",
IF(AND($AK$3, $AP$3, NOT(ISBLANK(W370)), NOT(ISNUMBER(W370))), "Number of Disikes must be a Number",
IF(AND($AL$3, $AP$3, NOT(ISBLANK(X370)), NOT(ISNUMBER(X370))), "Number of Shares must be a Number",
IF(AND($AM$3, $AP$3, NOT(ISBLANK(Y370)), NOT(ISNUMBER(Y370))), "Number of Flags must be a Number",
IF(AND($AJ$3, $AP$3, NOT(ISBLANK(V370)), V370&lt;0), "Number of Likes cannot be Negative",
IF(AND($AK$3, $AP$3, NOT(ISBLANK(W370)), W370&lt;0), "Number of Disikes cannot be Negative",
IF(AND($AL$3, $AP$3, NOT(ISBLANK(X370)), X370&lt;0), "Number of Shares cannot be Negative",
IF(AND($AM$3, $AP$3, NOT(ISBLANK(Y370)), Y370&lt;0), "Number of Flags cannot be Negative",
IF(AND(CONCATENATE(Z370:AH370)&lt;&gt;"", Z370=""), "Missing 1st Comment Source Name",
IF(AND(CONCATENATE(Z370:AH370)&lt;&gt;"", AB370=""), "Missing 1st Comment Message",
IF(AND($AN$3, $AP$3, CONCATENATE(Z370:AH370)&lt;&gt;"", AG370=""), "Missing 1st Comment Likes",
IF(AND($AO$3, $AP$3, CONCATENATE(Z370:AH370)&lt;&gt;"", AH370=""), "Missing 1st Comment Dislikes",
IF(AND(CONCATENATE(Z371:AH371)&lt;&gt;"", Z371=""), "Missing 2nd Comment Source Name",
IF(AND(CONCATENATE(Z371:AH371)&lt;&gt;"", AB371=""), "Missing 2nd Comment Message",
IF(AND($AN$3, $AP$3, CONCATENATE(Z371:AH371)&lt;&gt;"", AG371=""), "Missing 2nd Comment Likes",
IF(AND($AO$3, $AP$3, CONCATENATE(Z371:AH371)&lt;&gt;"", AH371=""), "Missing 2nd Comment Dislikes",
IF(AND(CONCATENATE(Z372:AH372)&lt;&gt;"", Z372=""), "Missing 3rd Comment Source Name",
IF(AND(CONCATENATE(Z372:AH372)&lt;&gt;"", AB372=""), "Missing 3rd Comment Message",
IF(AND($AN$3, $AP$3, CONCATENATE(Z372:AH372)&lt;&gt;"", AG372=""), "Missing 3rd Comment Likes",
IF(AND($AO$3, $AP$3, CONCATENATE(Z372:AH372)&lt;&gt;"", AH372=""), "Missing 3rd Comment Dislikes", "Valid"
)))))))))))))))))))))))))))))))))</f>
        <v>Unused</v>
      </c>
      <c r="C370" s="302"/>
      <c r="D370" s="351" t="s">
        <v>1409</v>
      </c>
      <c r="E370" s="352"/>
      <c r="F370" s="302"/>
      <c r="G370" s="302"/>
      <c r="H370" s="305"/>
      <c r="I370" s="352"/>
      <c r="J370" s="302"/>
      <c r="K370" s="302"/>
      <c r="L370" s="305"/>
      <c r="M370" s="354"/>
      <c r="N370" s="355"/>
      <c r="O370" s="356"/>
      <c r="P370" s="356"/>
      <c r="Q370" s="357"/>
      <c r="R370" s="358"/>
      <c r="S370" s="356"/>
      <c r="T370" s="356"/>
      <c r="U370" s="357"/>
      <c r="V370" s="358"/>
      <c r="W370" s="356"/>
      <c r="X370" s="356"/>
      <c r="Y370" s="359"/>
      <c r="Z370" s="360"/>
      <c r="AA370" s="305"/>
      <c r="AB370" s="354"/>
      <c r="AC370" s="302"/>
      <c r="AD370" s="302"/>
      <c r="AE370" s="302"/>
      <c r="AF370" s="305"/>
      <c r="AG370" s="361"/>
      <c r="AH370" s="458"/>
      <c r="AI370" s="108"/>
      <c r="AJ370" s="108"/>
      <c r="AK370" s="108"/>
      <c r="AL370" s="108"/>
      <c r="AM370" s="108"/>
      <c r="AN370" s="108"/>
      <c r="AO370" s="108"/>
      <c r="AP370" s="108"/>
      <c r="AQ370" s="108"/>
    </row>
    <row r="371" ht="22.5" customHeight="1">
      <c r="B371" s="331"/>
      <c r="D371" s="363"/>
      <c r="E371" s="331"/>
      <c r="H371" s="327"/>
      <c r="I371" s="331"/>
      <c r="L371" s="327"/>
      <c r="M371" s="331"/>
      <c r="N371" s="333"/>
      <c r="O371" s="334"/>
      <c r="P371" s="334"/>
      <c r="Q371" s="335"/>
      <c r="R371" s="336"/>
      <c r="S371" s="334"/>
      <c r="T371" s="334"/>
      <c r="U371" s="335"/>
      <c r="V371" s="336"/>
      <c r="W371" s="334"/>
      <c r="X371" s="334"/>
      <c r="Y371" s="337"/>
      <c r="Z371" s="364"/>
      <c r="AA371" s="327"/>
      <c r="AB371" s="365"/>
      <c r="AF371" s="327"/>
      <c r="AG371" s="366"/>
      <c r="AH371" s="367"/>
      <c r="AI371" s="108"/>
      <c r="AJ371" s="108"/>
      <c r="AK371" s="108"/>
      <c r="AL371" s="108"/>
      <c r="AM371" s="108"/>
      <c r="AN371" s="108"/>
      <c r="AO371" s="108"/>
      <c r="AP371" s="108"/>
      <c r="AQ371" s="108"/>
    </row>
    <row r="372" ht="22.5" customHeight="1">
      <c r="B372" s="181"/>
      <c r="C372" s="309"/>
      <c r="D372" s="368"/>
      <c r="E372" s="181"/>
      <c r="F372" s="309"/>
      <c r="G372" s="309"/>
      <c r="H372" s="310"/>
      <c r="I372" s="181"/>
      <c r="J372" s="309"/>
      <c r="K372" s="309"/>
      <c r="L372" s="310"/>
      <c r="M372" s="181"/>
      <c r="N372" s="342"/>
      <c r="O372" s="343"/>
      <c r="P372" s="343"/>
      <c r="Q372" s="344"/>
      <c r="R372" s="345"/>
      <c r="S372" s="343"/>
      <c r="T372" s="343"/>
      <c r="U372" s="344"/>
      <c r="V372" s="345"/>
      <c r="W372" s="343"/>
      <c r="X372" s="343"/>
      <c r="Y372" s="346"/>
      <c r="Z372" s="369"/>
      <c r="AA372" s="310"/>
      <c r="AB372" s="370"/>
      <c r="AC372" s="309"/>
      <c r="AD372" s="309"/>
      <c r="AE372" s="309"/>
      <c r="AF372" s="310"/>
      <c r="AG372" s="371"/>
      <c r="AH372" s="372"/>
      <c r="AI372" s="108"/>
      <c r="AJ372" s="108"/>
      <c r="AK372" s="108"/>
      <c r="AL372" s="108"/>
      <c r="AM372" s="108"/>
      <c r="AN372" s="108"/>
      <c r="AO372" s="108"/>
      <c r="AP372" s="108"/>
      <c r="AQ372" s="108"/>
    </row>
    <row r="373" ht="22.5" customHeight="1">
      <c r="B373" s="315" t="str">
        <f>IF(ISBLANK(D373), "Missing ID",
IF(CONCATENATE(E373:AG375)="", "Unused",
IF(AND(ISBLANK(E373), ISBLANK(I373)), "Missing Headline and Content",
IF(ISBLANK(M373), "Missing Is True",
IF(AND(M373&lt;&gt;"Yes", M373&lt;&gt;"No"), "Is True must be Yes or No",
IF(AND($AJ$3, NOT(ISBLANK(N373)), NOT(ISNUMBER(N373))), "Changes to Followers for Likes must be a Number",
IF(AND($AK$3, NOT(ISBLANK(O373)), NOT(ISNUMBER(O373))), "Changes to Followers for Disikes must be a Number",
IF(AND($AL$3, NOT(ISBLANK(P373)), NOT(ISNUMBER(P373))), "Changes to Followers for Shares must be a Number",
IF(AND($AM$3, NOT(ISBLANK(Q373)), NOT(ISNUMBER(Q373))), "Changes to Followers for Flags must be a Number",
IF(AND($AJ$3, NOT(ISBLANK(R373)), NOT(ISNUMBER(R373))), "Changes to Credibility for Likes must be a Number",
IF(AND($AK$3, NOT(ISBLANK(S373)), NOT(ISNUMBER(S373))), "Changes to Credibility for Disikes must be a Number",
IF(AND($AL$3, NOT(ISBLANK(T373)), NOT(ISNUMBER(T373))), "Changes to Credibility for Shares must be a Number",
IF(AND($AM$3, NOT(ISBLANK(U373)), NOT(ISNUMBER(U373))), "Changes to Credibility for Flags must be a Number",
IF(AND($AJ$3, $AP$3, NOT(ISBLANK(V373)), NOT(ISNUMBER(V373))), "Number of Likes must be a Number",
IF(AND($AK$3, $AP$3, NOT(ISBLANK(W373)), NOT(ISNUMBER(W373))), "Number of Disikes must be a Number",
IF(AND($AL$3, $AP$3, NOT(ISBLANK(X373)), NOT(ISNUMBER(X373))), "Number of Shares must be a Number",
IF(AND($AM$3, $AP$3, NOT(ISBLANK(Y373)), NOT(ISNUMBER(Y373))), "Number of Flags must be a Number",
IF(AND($AJ$3, $AP$3, NOT(ISBLANK(V373)), V373&lt;0), "Number of Likes cannot be Negative",
IF(AND($AK$3, $AP$3, NOT(ISBLANK(W373)), W373&lt;0), "Number of Disikes cannot be Negative",
IF(AND($AL$3, $AP$3, NOT(ISBLANK(X373)), X373&lt;0), "Number of Shares cannot be Negative",
IF(AND($AM$3, $AP$3, NOT(ISBLANK(Y373)), Y373&lt;0), "Number of Flags cannot be Negative",
IF(AND(CONCATENATE(Z373:AH373)&lt;&gt;"", Z373=""), "Missing 1st Comment Source Name",
IF(AND(CONCATENATE(Z373:AH373)&lt;&gt;"", AB373=""), "Missing 1st Comment Message",
IF(AND($AN$3, $AP$3, CONCATENATE(Z373:AH373)&lt;&gt;"", AG373=""), "Missing 1st Comment Likes",
IF(AND($AO$3, $AP$3, CONCATENATE(Z373:AH373)&lt;&gt;"", AH373=""), "Missing 1st Comment Dislikes",
IF(AND(CONCATENATE(Z374:AH374)&lt;&gt;"", Z374=""), "Missing 2nd Comment Source Name",
IF(AND(CONCATENATE(Z374:AH374)&lt;&gt;"", AB374=""), "Missing 2nd Comment Message",
IF(AND($AN$3, $AP$3, CONCATENATE(Z374:AH374)&lt;&gt;"", AG374=""), "Missing 2nd Comment Likes",
IF(AND($AO$3, $AP$3, CONCATENATE(Z374:AH374)&lt;&gt;"", AH374=""), "Missing 2nd Comment Dislikes",
IF(AND(CONCATENATE(Z375:AH375)&lt;&gt;"", Z375=""), "Missing 3rd Comment Source Name",
IF(AND(CONCATENATE(Z375:AH375)&lt;&gt;"", AB375=""), "Missing 3rd Comment Message",
IF(AND($AN$3, $AP$3, CONCATENATE(Z375:AH375)&lt;&gt;"", AG375=""), "Missing 3rd Comment Likes",
IF(AND($AO$3, $AP$3, CONCATENATE(Z375:AH375)&lt;&gt;"", AH375=""), "Missing 3rd Comment Dislikes", "Valid"
)))))))))))))))))))))))))))))))))</f>
        <v>Unused</v>
      </c>
      <c r="C373" s="302"/>
      <c r="D373" s="316" t="s">
        <v>1410</v>
      </c>
      <c r="E373" s="317"/>
      <c r="F373" s="302"/>
      <c r="G373" s="302"/>
      <c r="H373" s="305"/>
      <c r="I373" s="317"/>
      <c r="J373" s="302"/>
      <c r="K373" s="302"/>
      <c r="L373" s="305"/>
      <c r="M373" s="319"/>
      <c r="N373" s="450"/>
      <c r="O373" s="451"/>
      <c r="P373" s="451"/>
      <c r="Q373" s="452"/>
      <c r="R373" s="453"/>
      <c r="S373" s="451"/>
      <c r="T373" s="451"/>
      <c r="U373" s="452"/>
      <c r="V373" s="453"/>
      <c r="W373" s="451"/>
      <c r="X373" s="451"/>
      <c r="Y373" s="454"/>
      <c r="Z373" s="325"/>
      <c r="AA373" s="305"/>
      <c r="AB373" s="319"/>
      <c r="AC373" s="302"/>
      <c r="AD373" s="302"/>
      <c r="AE373" s="302"/>
      <c r="AF373" s="305"/>
      <c r="AG373" s="328"/>
      <c r="AH373" s="455"/>
      <c r="AI373" s="108"/>
      <c r="AJ373" s="108"/>
      <c r="AK373" s="108"/>
      <c r="AL373" s="108"/>
      <c r="AM373" s="108"/>
      <c r="AN373" s="108"/>
      <c r="AO373" s="108"/>
      <c r="AP373" s="108"/>
      <c r="AQ373" s="108"/>
    </row>
    <row r="374" ht="22.5" customHeight="1">
      <c r="B374" s="331"/>
      <c r="D374" s="332"/>
      <c r="E374" s="331"/>
      <c r="H374" s="327"/>
      <c r="I374" s="331"/>
      <c r="L374" s="327"/>
      <c r="M374" s="331"/>
      <c r="N374" s="333"/>
      <c r="O374" s="334"/>
      <c r="P374" s="334"/>
      <c r="Q374" s="335"/>
      <c r="R374" s="336"/>
      <c r="S374" s="334"/>
      <c r="T374" s="334"/>
      <c r="U374" s="335"/>
      <c r="V374" s="336"/>
      <c r="W374" s="334"/>
      <c r="X374" s="334"/>
      <c r="Y374" s="337"/>
      <c r="Z374" s="338"/>
      <c r="AA374" s="327"/>
      <c r="AB374" s="326"/>
      <c r="AF374" s="327"/>
      <c r="AG374" s="339"/>
      <c r="AH374" s="456"/>
      <c r="AI374" s="108"/>
      <c r="AJ374" s="108"/>
      <c r="AK374" s="108"/>
      <c r="AL374" s="108"/>
      <c r="AM374" s="108"/>
      <c r="AN374" s="108"/>
      <c r="AO374" s="108"/>
      <c r="AP374" s="108"/>
      <c r="AQ374" s="108"/>
    </row>
    <row r="375" ht="22.5" customHeight="1">
      <c r="B375" s="181"/>
      <c r="C375" s="309"/>
      <c r="D375" s="341"/>
      <c r="E375" s="181"/>
      <c r="F375" s="309"/>
      <c r="G375" s="309"/>
      <c r="H375" s="310"/>
      <c r="I375" s="181"/>
      <c r="J375" s="309"/>
      <c r="K375" s="309"/>
      <c r="L375" s="310"/>
      <c r="M375" s="181"/>
      <c r="N375" s="342"/>
      <c r="O375" s="343"/>
      <c r="P375" s="343"/>
      <c r="Q375" s="344"/>
      <c r="R375" s="345"/>
      <c r="S375" s="343"/>
      <c r="T375" s="343"/>
      <c r="U375" s="344"/>
      <c r="V375" s="345"/>
      <c r="W375" s="343"/>
      <c r="X375" s="343"/>
      <c r="Y375" s="346"/>
      <c r="Z375" s="347"/>
      <c r="AA375" s="310"/>
      <c r="AB375" s="348"/>
      <c r="AC375" s="309"/>
      <c r="AD375" s="309"/>
      <c r="AE375" s="309"/>
      <c r="AF375" s="310"/>
      <c r="AG375" s="349"/>
      <c r="AH375" s="457"/>
      <c r="AI375" s="108"/>
      <c r="AJ375" s="108"/>
      <c r="AK375" s="108"/>
      <c r="AL375" s="108"/>
      <c r="AM375" s="108"/>
      <c r="AN375" s="108"/>
      <c r="AO375" s="108"/>
      <c r="AP375" s="108"/>
      <c r="AQ375" s="108"/>
    </row>
    <row r="376" ht="22.5" customHeight="1">
      <c r="B376" s="315" t="str">
        <f>IF(ISBLANK(D376), "Missing ID",
IF(CONCATENATE(E376:AG378)="", "Unused",
IF(AND(ISBLANK(E376), ISBLANK(I376)), "Missing Headline and Content",
IF(ISBLANK(M376), "Missing Is True",
IF(AND(M376&lt;&gt;"Yes", M376&lt;&gt;"No"), "Is True must be Yes or No",
IF(AND($AJ$3, NOT(ISBLANK(N376)), NOT(ISNUMBER(N376))), "Changes to Followers for Likes must be a Number",
IF(AND($AK$3, NOT(ISBLANK(O376)), NOT(ISNUMBER(O376))), "Changes to Followers for Disikes must be a Number",
IF(AND($AL$3, NOT(ISBLANK(P376)), NOT(ISNUMBER(P376))), "Changes to Followers for Shares must be a Number",
IF(AND($AM$3, NOT(ISBLANK(Q376)), NOT(ISNUMBER(Q376))), "Changes to Followers for Flags must be a Number",
IF(AND($AJ$3, NOT(ISBLANK(R376)), NOT(ISNUMBER(R376))), "Changes to Credibility for Likes must be a Number",
IF(AND($AK$3, NOT(ISBLANK(S376)), NOT(ISNUMBER(S376))), "Changes to Credibility for Disikes must be a Number",
IF(AND($AL$3, NOT(ISBLANK(T376)), NOT(ISNUMBER(T376))), "Changes to Credibility for Shares must be a Number",
IF(AND($AM$3, NOT(ISBLANK(U376)), NOT(ISNUMBER(U376))), "Changes to Credibility for Flags must be a Number",
IF(AND($AJ$3, $AP$3, NOT(ISBLANK(V376)), NOT(ISNUMBER(V376))), "Number of Likes must be a Number",
IF(AND($AK$3, $AP$3, NOT(ISBLANK(W376)), NOT(ISNUMBER(W376))), "Number of Disikes must be a Number",
IF(AND($AL$3, $AP$3, NOT(ISBLANK(X376)), NOT(ISNUMBER(X376))), "Number of Shares must be a Number",
IF(AND($AM$3, $AP$3, NOT(ISBLANK(Y376)), NOT(ISNUMBER(Y376))), "Number of Flags must be a Number",
IF(AND($AJ$3, $AP$3, NOT(ISBLANK(V376)), V376&lt;0), "Number of Likes cannot be Negative",
IF(AND($AK$3, $AP$3, NOT(ISBLANK(W376)), W376&lt;0), "Number of Disikes cannot be Negative",
IF(AND($AL$3, $AP$3, NOT(ISBLANK(X376)), X376&lt;0), "Number of Shares cannot be Negative",
IF(AND($AM$3, $AP$3, NOT(ISBLANK(Y376)), Y376&lt;0), "Number of Flags cannot be Negative",
IF(AND(CONCATENATE(Z376:AH376)&lt;&gt;"", Z376=""), "Missing 1st Comment Source Name",
IF(AND(CONCATENATE(Z376:AH376)&lt;&gt;"", AB376=""), "Missing 1st Comment Message",
IF(AND($AN$3, $AP$3, CONCATENATE(Z376:AH376)&lt;&gt;"", AG376=""), "Missing 1st Comment Likes",
IF(AND($AO$3, $AP$3, CONCATENATE(Z376:AH376)&lt;&gt;"", AH376=""), "Missing 1st Comment Dislikes",
IF(AND(CONCATENATE(Z377:AH377)&lt;&gt;"", Z377=""), "Missing 2nd Comment Source Name",
IF(AND(CONCATENATE(Z377:AH377)&lt;&gt;"", AB377=""), "Missing 2nd Comment Message",
IF(AND($AN$3, $AP$3, CONCATENATE(Z377:AH377)&lt;&gt;"", AG377=""), "Missing 2nd Comment Likes",
IF(AND($AO$3, $AP$3, CONCATENATE(Z377:AH377)&lt;&gt;"", AH377=""), "Missing 2nd Comment Dislikes",
IF(AND(CONCATENATE(Z378:AH378)&lt;&gt;"", Z378=""), "Missing 3rd Comment Source Name",
IF(AND(CONCATENATE(Z378:AH378)&lt;&gt;"", AB378=""), "Missing 3rd Comment Message",
IF(AND($AN$3, $AP$3, CONCATENATE(Z378:AH378)&lt;&gt;"", AG378=""), "Missing 3rd Comment Likes",
IF(AND($AO$3, $AP$3, CONCATENATE(Z378:AH378)&lt;&gt;"", AH378=""), "Missing 3rd Comment Dislikes", "Valid"
)))))))))))))))))))))))))))))))))</f>
        <v>Unused</v>
      </c>
      <c r="C376" s="302"/>
      <c r="D376" s="351" t="s">
        <v>1411</v>
      </c>
      <c r="E376" s="352"/>
      <c r="F376" s="302"/>
      <c r="G376" s="302"/>
      <c r="H376" s="305"/>
      <c r="I376" s="352"/>
      <c r="J376" s="302"/>
      <c r="K376" s="302"/>
      <c r="L376" s="305"/>
      <c r="M376" s="354"/>
      <c r="N376" s="355"/>
      <c r="O376" s="356"/>
      <c r="P376" s="356"/>
      <c r="Q376" s="357"/>
      <c r="R376" s="358"/>
      <c r="S376" s="356"/>
      <c r="T376" s="356"/>
      <c r="U376" s="357"/>
      <c r="V376" s="358"/>
      <c r="W376" s="356"/>
      <c r="X376" s="356"/>
      <c r="Y376" s="359"/>
      <c r="Z376" s="360"/>
      <c r="AA376" s="305"/>
      <c r="AB376" s="354"/>
      <c r="AC376" s="302"/>
      <c r="AD376" s="302"/>
      <c r="AE376" s="302"/>
      <c r="AF376" s="305"/>
      <c r="AG376" s="361"/>
      <c r="AH376" s="458"/>
      <c r="AI376" s="108"/>
      <c r="AJ376" s="108"/>
      <c r="AK376" s="108"/>
      <c r="AL376" s="108"/>
      <c r="AM376" s="108"/>
      <c r="AN376" s="108"/>
      <c r="AO376" s="108"/>
      <c r="AP376" s="108"/>
      <c r="AQ376" s="108"/>
    </row>
    <row r="377" ht="22.5" customHeight="1">
      <c r="B377" s="331"/>
      <c r="D377" s="363"/>
      <c r="E377" s="331"/>
      <c r="H377" s="327"/>
      <c r="I377" s="331"/>
      <c r="L377" s="327"/>
      <c r="M377" s="331"/>
      <c r="N377" s="333"/>
      <c r="O377" s="334"/>
      <c r="P377" s="334"/>
      <c r="Q377" s="335"/>
      <c r="R377" s="336"/>
      <c r="S377" s="334"/>
      <c r="T377" s="334"/>
      <c r="U377" s="335"/>
      <c r="V377" s="336"/>
      <c r="W377" s="334"/>
      <c r="X377" s="334"/>
      <c r="Y377" s="337"/>
      <c r="Z377" s="364"/>
      <c r="AA377" s="327"/>
      <c r="AB377" s="365"/>
      <c r="AF377" s="327"/>
      <c r="AG377" s="366"/>
      <c r="AH377" s="367"/>
      <c r="AI377" s="108"/>
      <c r="AJ377" s="108"/>
      <c r="AK377" s="108"/>
      <c r="AL377" s="108"/>
      <c r="AM377" s="108"/>
      <c r="AN377" s="108"/>
      <c r="AO377" s="108"/>
      <c r="AP377" s="108"/>
      <c r="AQ377" s="108"/>
    </row>
    <row r="378" ht="22.5" customHeight="1">
      <c r="B378" s="181"/>
      <c r="C378" s="309"/>
      <c r="D378" s="368"/>
      <c r="E378" s="181"/>
      <c r="F378" s="309"/>
      <c r="G378" s="309"/>
      <c r="H378" s="310"/>
      <c r="I378" s="181"/>
      <c r="J378" s="309"/>
      <c r="K378" s="309"/>
      <c r="L378" s="310"/>
      <c r="M378" s="181"/>
      <c r="N378" s="342"/>
      <c r="O378" s="343"/>
      <c r="P378" s="343"/>
      <c r="Q378" s="344"/>
      <c r="R378" s="345"/>
      <c r="S378" s="343"/>
      <c r="T378" s="343"/>
      <c r="U378" s="344"/>
      <c r="V378" s="345"/>
      <c r="W378" s="343"/>
      <c r="X378" s="343"/>
      <c r="Y378" s="346"/>
      <c r="Z378" s="369"/>
      <c r="AA378" s="310"/>
      <c r="AB378" s="370"/>
      <c r="AC378" s="309"/>
      <c r="AD378" s="309"/>
      <c r="AE378" s="309"/>
      <c r="AF378" s="310"/>
      <c r="AG378" s="371"/>
      <c r="AH378" s="372"/>
      <c r="AI378" s="108"/>
      <c r="AJ378" s="108"/>
      <c r="AK378" s="108"/>
      <c r="AL378" s="108"/>
      <c r="AM378" s="108"/>
      <c r="AN378" s="108"/>
      <c r="AO378" s="108"/>
      <c r="AP378" s="108"/>
      <c r="AQ378" s="108"/>
    </row>
    <row r="379" ht="22.5" customHeight="1">
      <c r="B379" s="315" t="str">
        <f>IF(ISBLANK(D379), "Missing ID",
IF(CONCATENATE(E379:AG381)="", "Unused",
IF(AND(ISBLANK(E379), ISBLANK(I379)), "Missing Headline and Content",
IF(ISBLANK(M379), "Missing Is True",
IF(AND(M379&lt;&gt;"Yes", M379&lt;&gt;"No"), "Is True must be Yes or No",
IF(AND($AJ$3, NOT(ISBLANK(N379)), NOT(ISNUMBER(N379))), "Changes to Followers for Likes must be a Number",
IF(AND($AK$3, NOT(ISBLANK(O379)), NOT(ISNUMBER(O379))), "Changes to Followers for Disikes must be a Number",
IF(AND($AL$3, NOT(ISBLANK(P379)), NOT(ISNUMBER(P379))), "Changes to Followers for Shares must be a Number",
IF(AND($AM$3, NOT(ISBLANK(Q379)), NOT(ISNUMBER(Q379))), "Changes to Followers for Flags must be a Number",
IF(AND($AJ$3, NOT(ISBLANK(R379)), NOT(ISNUMBER(R379))), "Changes to Credibility for Likes must be a Number",
IF(AND($AK$3, NOT(ISBLANK(S379)), NOT(ISNUMBER(S379))), "Changes to Credibility for Disikes must be a Number",
IF(AND($AL$3, NOT(ISBLANK(T379)), NOT(ISNUMBER(T379))), "Changes to Credibility for Shares must be a Number",
IF(AND($AM$3, NOT(ISBLANK(U379)), NOT(ISNUMBER(U379))), "Changes to Credibility for Flags must be a Number",
IF(AND($AJ$3, $AP$3, NOT(ISBLANK(V379)), NOT(ISNUMBER(V379))), "Number of Likes must be a Number",
IF(AND($AK$3, $AP$3, NOT(ISBLANK(W379)), NOT(ISNUMBER(W379))), "Number of Disikes must be a Number",
IF(AND($AL$3, $AP$3, NOT(ISBLANK(X379)), NOT(ISNUMBER(X379))), "Number of Shares must be a Number",
IF(AND($AM$3, $AP$3, NOT(ISBLANK(Y379)), NOT(ISNUMBER(Y379))), "Number of Flags must be a Number",
IF(AND($AJ$3, $AP$3, NOT(ISBLANK(V379)), V379&lt;0), "Number of Likes cannot be Negative",
IF(AND($AK$3, $AP$3, NOT(ISBLANK(W379)), W379&lt;0), "Number of Disikes cannot be Negative",
IF(AND($AL$3, $AP$3, NOT(ISBLANK(X379)), X379&lt;0), "Number of Shares cannot be Negative",
IF(AND($AM$3, $AP$3, NOT(ISBLANK(Y379)), Y379&lt;0), "Number of Flags cannot be Negative",
IF(AND(CONCATENATE(Z379:AH379)&lt;&gt;"", Z379=""), "Missing 1st Comment Source Name",
IF(AND(CONCATENATE(Z379:AH379)&lt;&gt;"", AB379=""), "Missing 1st Comment Message",
IF(AND($AN$3, $AP$3, CONCATENATE(Z379:AH379)&lt;&gt;"", AG379=""), "Missing 1st Comment Likes",
IF(AND($AO$3, $AP$3, CONCATENATE(Z379:AH379)&lt;&gt;"", AH379=""), "Missing 1st Comment Dislikes",
IF(AND(CONCATENATE(Z380:AH380)&lt;&gt;"", Z380=""), "Missing 2nd Comment Source Name",
IF(AND(CONCATENATE(Z380:AH380)&lt;&gt;"", AB380=""), "Missing 2nd Comment Message",
IF(AND($AN$3, $AP$3, CONCATENATE(Z380:AH380)&lt;&gt;"", AG380=""), "Missing 2nd Comment Likes",
IF(AND($AO$3, $AP$3, CONCATENATE(Z380:AH380)&lt;&gt;"", AH380=""), "Missing 2nd Comment Dislikes",
IF(AND(CONCATENATE(Z381:AH381)&lt;&gt;"", Z381=""), "Missing 3rd Comment Source Name",
IF(AND(CONCATENATE(Z381:AH381)&lt;&gt;"", AB381=""), "Missing 3rd Comment Message",
IF(AND($AN$3, $AP$3, CONCATENATE(Z381:AH381)&lt;&gt;"", AG381=""), "Missing 3rd Comment Likes",
IF(AND($AO$3, $AP$3, CONCATENATE(Z381:AH381)&lt;&gt;"", AH381=""), "Missing 3rd Comment Dislikes", "Valid"
)))))))))))))))))))))))))))))))))</f>
        <v>Unused</v>
      </c>
      <c r="C379" s="302"/>
      <c r="D379" s="316" t="s">
        <v>1412</v>
      </c>
      <c r="E379" s="317"/>
      <c r="F379" s="302"/>
      <c r="G379" s="302"/>
      <c r="H379" s="305"/>
      <c r="I379" s="317"/>
      <c r="J379" s="302"/>
      <c r="K379" s="302"/>
      <c r="L379" s="305"/>
      <c r="M379" s="319"/>
      <c r="N379" s="450"/>
      <c r="O379" s="451"/>
      <c r="P379" s="451"/>
      <c r="Q379" s="452"/>
      <c r="R379" s="453"/>
      <c r="S379" s="451"/>
      <c r="T379" s="451"/>
      <c r="U379" s="452"/>
      <c r="V379" s="453"/>
      <c r="W379" s="451"/>
      <c r="X379" s="451"/>
      <c r="Y379" s="454"/>
      <c r="Z379" s="325"/>
      <c r="AA379" s="305"/>
      <c r="AB379" s="319"/>
      <c r="AC379" s="302"/>
      <c r="AD379" s="302"/>
      <c r="AE379" s="302"/>
      <c r="AF379" s="305"/>
      <c r="AG379" s="328"/>
      <c r="AH379" s="455"/>
      <c r="AI379" s="108"/>
      <c r="AJ379" s="108"/>
      <c r="AK379" s="108"/>
      <c r="AL379" s="108"/>
      <c r="AM379" s="108"/>
      <c r="AN379" s="108"/>
      <c r="AO379" s="108"/>
      <c r="AP379" s="108"/>
      <c r="AQ379" s="108"/>
    </row>
    <row r="380" ht="22.5" customHeight="1">
      <c r="B380" s="331"/>
      <c r="D380" s="332"/>
      <c r="E380" s="331"/>
      <c r="H380" s="327"/>
      <c r="I380" s="331"/>
      <c r="L380" s="327"/>
      <c r="M380" s="331"/>
      <c r="N380" s="333"/>
      <c r="O380" s="334"/>
      <c r="P380" s="334"/>
      <c r="Q380" s="335"/>
      <c r="R380" s="336"/>
      <c r="S380" s="334"/>
      <c r="T380" s="334"/>
      <c r="U380" s="335"/>
      <c r="V380" s="336"/>
      <c r="W380" s="334"/>
      <c r="X380" s="334"/>
      <c r="Y380" s="337"/>
      <c r="Z380" s="338"/>
      <c r="AA380" s="327"/>
      <c r="AB380" s="326"/>
      <c r="AF380" s="327"/>
      <c r="AG380" s="339"/>
      <c r="AH380" s="456"/>
      <c r="AI380" s="108"/>
      <c r="AJ380" s="108"/>
      <c r="AK380" s="108"/>
      <c r="AL380" s="108"/>
      <c r="AM380" s="108"/>
      <c r="AN380" s="108"/>
      <c r="AO380" s="108"/>
      <c r="AP380" s="108"/>
      <c r="AQ380" s="108"/>
    </row>
    <row r="381" ht="22.5" customHeight="1">
      <c r="B381" s="181"/>
      <c r="C381" s="309"/>
      <c r="D381" s="341"/>
      <c r="E381" s="181"/>
      <c r="F381" s="309"/>
      <c r="G381" s="309"/>
      <c r="H381" s="310"/>
      <c r="I381" s="181"/>
      <c r="J381" s="309"/>
      <c r="K381" s="309"/>
      <c r="L381" s="310"/>
      <c r="M381" s="181"/>
      <c r="N381" s="342"/>
      <c r="O381" s="343"/>
      <c r="P381" s="343"/>
      <c r="Q381" s="344"/>
      <c r="R381" s="345"/>
      <c r="S381" s="343"/>
      <c r="T381" s="343"/>
      <c r="U381" s="344"/>
      <c r="V381" s="345"/>
      <c r="W381" s="343"/>
      <c r="X381" s="343"/>
      <c r="Y381" s="346"/>
      <c r="Z381" s="347"/>
      <c r="AA381" s="310"/>
      <c r="AB381" s="348"/>
      <c r="AC381" s="309"/>
      <c r="AD381" s="309"/>
      <c r="AE381" s="309"/>
      <c r="AF381" s="310"/>
      <c r="AG381" s="349"/>
      <c r="AH381" s="457"/>
      <c r="AI381" s="108"/>
      <c r="AJ381" s="108"/>
      <c r="AK381" s="108"/>
      <c r="AL381" s="108"/>
      <c r="AM381" s="108"/>
      <c r="AN381" s="108"/>
      <c r="AO381" s="108"/>
      <c r="AP381" s="108"/>
      <c r="AQ381" s="108"/>
    </row>
    <row r="382" ht="22.5" customHeight="1">
      <c r="B382" s="315" t="str">
        <f>IF(ISBLANK(D382), "Missing ID",
IF(CONCATENATE(E382:AG384)="", "Unused",
IF(AND(ISBLANK(E382), ISBLANK(I382)), "Missing Headline and Content",
IF(ISBLANK(M382), "Missing Is True",
IF(AND(M382&lt;&gt;"Yes", M382&lt;&gt;"No"), "Is True must be Yes or No",
IF(AND($AJ$3, NOT(ISBLANK(N382)), NOT(ISNUMBER(N382))), "Changes to Followers for Likes must be a Number",
IF(AND($AK$3, NOT(ISBLANK(O382)), NOT(ISNUMBER(O382))), "Changes to Followers for Disikes must be a Number",
IF(AND($AL$3, NOT(ISBLANK(P382)), NOT(ISNUMBER(P382))), "Changes to Followers for Shares must be a Number",
IF(AND($AM$3, NOT(ISBLANK(Q382)), NOT(ISNUMBER(Q382))), "Changes to Followers for Flags must be a Number",
IF(AND($AJ$3, NOT(ISBLANK(R382)), NOT(ISNUMBER(R382))), "Changes to Credibility for Likes must be a Number",
IF(AND($AK$3, NOT(ISBLANK(S382)), NOT(ISNUMBER(S382))), "Changes to Credibility for Disikes must be a Number",
IF(AND($AL$3, NOT(ISBLANK(T382)), NOT(ISNUMBER(T382))), "Changes to Credibility for Shares must be a Number",
IF(AND($AM$3, NOT(ISBLANK(U382)), NOT(ISNUMBER(U382))), "Changes to Credibility for Flags must be a Number",
IF(AND($AJ$3, $AP$3, NOT(ISBLANK(V382)), NOT(ISNUMBER(V382))), "Number of Likes must be a Number",
IF(AND($AK$3, $AP$3, NOT(ISBLANK(W382)), NOT(ISNUMBER(W382))), "Number of Disikes must be a Number",
IF(AND($AL$3, $AP$3, NOT(ISBLANK(X382)), NOT(ISNUMBER(X382))), "Number of Shares must be a Number",
IF(AND($AM$3, $AP$3, NOT(ISBLANK(Y382)), NOT(ISNUMBER(Y382))), "Number of Flags must be a Number",
IF(AND($AJ$3, $AP$3, NOT(ISBLANK(V382)), V382&lt;0), "Number of Likes cannot be Negative",
IF(AND($AK$3, $AP$3, NOT(ISBLANK(W382)), W382&lt;0), "Number of Disikes cannot be Negative",
IF(AND($AL$3, $AP$3, NOT(ISBLANK(X382)), X382&lt;0), "Number of Shares cannot be Negative",
IF(AND($AM$3, $AP$3, NOT(ISBLANK(Y382)), Y382&lt;0), "Number of Flags cannot be Negative",
IF(AND(CONCATENATE(Z382:AH382)&lt;&gt;"", Z382=""), "Missing 1st Comment Source Name",
IF(AND(CONCATENATE(Z382:AH382)&lt;&gt;"", AB382=""), "Missing 1st Comment Message",
IF(AND($AN$3, $AP$3, CONCATENATE(Z382:AH382)&lt;&gt;"", AG382=""), "Missing 1st Comment Likes",
IF(AND($AO$3, $AP$3, CONCATENATE(Z382:AH382)&lt;&gt;"", AH382=""), "Missing 1st Comment Dislikes",
IF(AND(CONCATENATE(Z383:AH383)&lt;&gt;"", Z383=""), "Missing 2nd Comment Source Name",
IF(AND(CONCATENATE(Z383:AH383)&lt;&gt;"", AB383=""), "Missing 2nd Comment Message",
IF(AND($AN$3, $AP$3, CONCATENATE(Z383:AH383)&lt;&gt;"", AG383=""), "Missing 2nd Comment Likes",
IF(AND($AO$3, $AP$3, CONCATENATE(Z383:AH383)&lt;&gt;"", AH383=""), "Missing 2nd Comment Dislikes",
IF(AND(CONCATENATE(Z384:AH384)&lt;&gt;"", Z384=""), "Missing 3rd Comment Source Name",
IF(AND(CONCATENATE(Z384:AH384)&lt;&gt;"", AB384=""), "Missing 3rd Comment Message",
IF(AND($AN$3, $AP$3, CONCATENATE(Z384:AH384)&lt;&gt;"", AG384=""), "Missing 3rd Comment Likes",
IF(AND($AO$3, $AP$3, CONCATENATE(Z384:AH384)&lt;&gt;"", AH384=""), "Missing 3rd Comment Dislikes", "Valid"
)))))))))))))))))))))))))))))))))</f>
        <v>Unused</v>
      </c>
      <c r="C382" s="302"/>
      <c r="D382" s="351" t="s">
        <v>1413</v>
      </c>
      <c r="E382" s="352"/>
      <c r="F382" s="302"/>
      <c r="G382" s="302"/>
      <c r="H382" s="305"/>
      <c r="I382" s="352"/>
      <c r="J382" s="302"/>
      <c r="K382" s="302"/>
      <c r="L382" s="305"/>
      <c r="M382" s="354"/>
      <c r="N382" s="355"/>
      <c r="O382" s="356"/>
      <c r="P382" s="356"/>
      <c r="Q382" s="357"/>
      <c r="R382" s="358"/>
      <c r="S382" s="356"/>
      <c r="T382" s="356"/>
      <c r="U382" s="357"/>
      <c r="V382" s="358"/>
      <c r="W382" s="356"/>
      <c r="X382" s="356"/>
      <c r="Y382" s="359"/>
      <c r="Z382" s="360"/>
      <c r="AA382" s="305"/>
      <c r="AB382" s="354"/>
      <c r="AC382" s="302"/>
      <c r="AD382" s="302"/>
      <c r="AE382" s="302"/>
      <c r="AF382" s="305"/>
      <c r="AG382" s="361"/>
      <c r="AH382" s="458"/>
      <c r="AI382" s="108"/>
      <c r="AJ382" s="108"/>
      <c r="AK382" s="108"/>
      <c r="AL382" s="108"/>
      <c r="AM382" s="108"/>
      <c r="AN382" s="108"/>
      <c r="AO382" s="108"/>
      <c r="AP382" s="108"/>
      <c r="AQ382" s="108"/>
    </row>
    <row r="383" ht="22.5" customHeight="1">
      <c r="B383" s="331"/>
      <c r="D383" s="363"/>
      <c r="E383" s="331"/>
      <c r="H383" s="327"/>
      <c r="I383" s="331"/>
      <c r="L383" s="327"/>
      <c r="M383" s="331"/>
      <c r="N383" s="333"/>
      <c r="O383" s="334"/>
      <c r="P383" s="334"/>
      <c r="Q383" s="335"/>
      <c r="R383" s="336"/>
      <c r="S383" s="334"/>
      <c r="T383" s="334"/>
      <c r="U383" s="335"/>
      <c r="V383" s="336"/>
      <c r="W383" s="334"/>
      <c r="X383" s="334"/>
      <c r="Y383" s="337"/>
      <c r="Z383" s="364"/>
      <c r="AA383" s="327"/>
      <c r="AB383" s="365"/>
      <c r="AF383" s="327"/>
      <c r="AG383" s="366"/>
      <c r="AH383" s="367"/>
      <c r="AI383" s="108"/>
      <c r="AJ383" s="108"/>
      <c r="AK383" s="108"/>
      <c r="AL383" s="108"/>
      <c r="AM383" s="108"/>
      <c r="AN383" s="108"/>
      <c r="AO383" s="108"/>
      <c r="AP383" s="108"/>
      <c r="AQ383" s="108"/>
    </row>
    <row r="384" ht="22.5" customHeight="1">
      <c r="B384" s="181"/>
      <c r="C384" s="309"/>
      <c r="D384" s="368"/>
      <c r="E384" s="181"/>
      <c r="F384" s="309"/>
      <c r="G384" s="309"/>
      <c r="H384" s="310"/>
      <c r="I384" s="181"/>
      <c r="J384" s="309"/>
      <c r="K384" s="309"/>
      <c r="L384" s="310"/>
      <c r="M384" s="181"/>
      <c r="N384" s="342"/>
      <c r="O384" s="343"/>
      <c r="P384" s="343"/>
      <c r="Q384" s="344"/>
      <c r="R384" s="345"/>
      <c r="S384" s="343"/>
      <c r="T384" s="343"/>
      <c r="U384" s="344"/>
      <c r="V384" s="345"/>
      <c r="W384" s="343"/>
      <c r="X384" s="343"/>
      <c r="Y384" s="346"/>
      <c r="Z384" s="369"/>
      <c r="AA384" s="310"/>
      <c r="AB384" s="370"/>
      <c r="AC384" s="309"/>
      <c r="AD384" s="309"/>
      <c r="AE384" s="309"/>
      <c r="AF384" s="310"/>
      <c r="AG384" s="371"/>
      <c r="AH384" s="372"/>
      <c r="AI384" s="108"/>
      <c r="AJ384" s="108"/>
      <c r="AK384" s="108"/>
      <c r="AL384" s="108"/>
      <c r="AM384" s="108"/>
      <c r="AN384" s="108"/>
      <c r="AO384" s="108"/>
      <c r="AP384" s="108"/>
      <c r="AQ384" s="108"/>
    </row>
    <row r="385" ht="22.5" customHeight="1">
      <c r="B385" s="315" t="str">
        <f>IF(ISBLANK(D385), "Missing ID",
IF(CONCATENATE(E385:AG387)="", "Unused",
IF(AND(ISBLANK(E385), ISBLANK(I385)), "Missing Headline and Content",
IF(ISBLANK(M385), "Missing Is True",
IF(AND(M385&lt;&gt;"Yes", M385&lt;&gt;"No"), "Is True must be Yes or No",
IF(AND($AJ$3, NOT(ISBLANK(N385)), NOT(ISNUMBER(N385))), "Changes to Followers for Likes must be a Number",
IF(AND($AK$3, NOT(ISBLANK(O385)), NOT(ISNUMBER(O385))), "Changes to Followers for Disikes must be a Number",
IF(AND($AL$3, NOT(ISBLANK(P385)), NOT(ISNUMBER(P385))), "Changes to Followers for Shares must be a Number",
IF(AND($AM$3, NOT(ISBLANK(Q385)), NOT(ISNUMBER(Q385))), "Changes to Followers for Flags must be a Number",
IF(AND($AJ$3, NOT(ISBLANK(R385)), NOT(ISNUMBER(R385))), "Changes to Credibility for Likes must be a Number",
IF(AND($AK$3, NOT(ISBLANK(S385)), NOT(ISNUMBER(S385))), "Changes to Credibility for Disikes must be a Number",
IF(AND($AL$3, NOT(ISBLANK(T385)), NOT(ISNUMBER(T385))), "Changes to Credibility for Shares must be a Number",
IF(AND($AM$3, NOT(ISBLANK(U385)), NOT(ISNUMBER(U385))), "Changes to Credibility for Flags must be a Number",
IF(AND($AJ$3, $AP$3, NOT(ISBLANK(V385)), NOT(ISNUMBER(V385))), "Number of Likes must be a Number",
IF(AND($AK$3, $AP$3, NOT(ISBLANK(W385)), NOT(ISNUMBER(W385))), "Number of Disikes must be a Number",
IF(AND($AL$3, $AP$3, NOT(ISBLANK(X385)), NOT(ISNUMBER(X385))), "Number of Shares must be a Number",
IF(AND($AM$3, $AP$3, NOT(ISBLANK(Y385)), NOT(ISNUMBER(Y385))), "Number of Flags must be a Number",
IF(AND($AJ$3, $AP$3, NOT(ISBLANK(V385)), V385&lt;0), "Number of Likes cannot be Negative",
IF(AND($AK$3, $AP$3, NOT(ISBLANK(W385)), W385&lt;0), "Number of Disikes cannot be Negative",
IF(AND($AL$3, $AP$3, NOT(ISBLANK(X385)), X385&lt;0), "Number of Shares cannot be Negative",
IF(AND($AM$3, $AP$3, NOT(ISBLANK(Y385)), Y385&lt;0), "Number of Flags cannot be Negative",
IF(AND(CONCATENATE(Z385:AH385)&lt;&gt;"", Z385=""), "Missing 1st Comment Source Name",
IF(AND(CONCATENATE(Z385:AH385)&lt;&gt;"", AB385=""), "Missing 1st Comment Message",
IF(AND($AN$3, $AP$3, CONCATENATE(Z385:AH385)&lt;&gt;"", AG385=""), "Missing 1st Comment Likes",
IF(AND($AO$3, $AP$3, CONCATENATE(Z385:AH385)&lt;&gt;"", AH385=""), "Missing 1st Comment Dislikes",
IF(AND(CONCATENATE(Z386:AH386)&lt;&gt;"", Z386=""), "Missing 2nd Comment Source Name",
IF(AND(CONCATENATE(Z386:AH386)&lt;&gt;"", AB386=""), "Missing 2nd Comment Message",
IF(AND($AN$3, $AP$3, CONCATENATE(Z386:AH386)&lt;&gt;"", AG386=""), "Missing 2nd Comment Likes",
IF(AND($AO$3, $AP$3, CONCATENATE(Z386:AH386)&lt;&gt;"", AH386=""), "Missing 2nd Comment Dislikes",
IF(AND(CONCATENATE(Z387:AH387)&lt;&gt;"", Z387=""), "Missing 3rd Comment Source Name",
IF(AND(CONCATENATE(Z387:AH387)&lt;&gt;"", AB387=""), "Missing 3rd Comment Message",
IF(AND($AN$3, $AP$3, CONCATENATE(Z387:AH387)&lt;&gt;"", AG387=""), "Missing 3rd Comment Likes",
IF(AND($AO$3, $AP$3, CONCATENATE(Z387:AH387)&lt;&gt;"", AH387=""), "Missing 3rd Comment Dislikes", "Valid"
)))))))))))))))))))))))))))))))))</f>
        <v>Unused</v>
      </c>
      <c r="C385" s="302"/>
      <c r="D385" s="316" t="s">
        <v>1414</v>
      </c>
      <c r="E385" s="317"/>
      <c r="F385" s="302"/>
      <c r="G385" s="302"/>
      <c r="H385" s="305"/>
      <c r="I385" s="317"/>
      <c r="J385" s="302"/>
      <c r="K385" s="302"/>
      <c r="L385" s="305"/>
      <c r="M385" s="319"/>
      <c r="N385" s="450"/>
      <c r="O385" s="451"/>
      <c r="P385" s="451"/>
      <c r="Q385" s="452"/>
      <c r="R385" s="453"/>
      <c r="S385" s="451"/>
      <c r="T385" s="451"/>
      <c r="U385" s="452"/>
      <c r="V385" s="453"/>
      <c r="W385" s="451"/>
      <c r="X385" s="451"/>
      <c r="Y385" s="454"/>
      <c r="Z385" s="325"/>
      <c r="AA385" s="305"/>
      <c r="AB385" s="319"/>
      <c r="AC385" s="302"/>
      <c r="AD385" s="302"/>
      <c r="AE385" s="302"/>
      <c r="AF385" s="305"/>
      <c r="AG385" s="328"/>
      <c r="AH385" s="455"/>
      <c r="AI385" s="108"/>
      <c r="AJ385" s="108"/>
      <c r="AK385" s="108"/>
      <c r="AL385" s="108"/>
      <c r="AM385" s="108"/>
      <c r="AN385" s="108"/>
      <c r="AO385" s="108"/>
      <c r="AP385" s="108"/>
      <c r="AQ385" s="108"/>
    </row>
    <row r="386" ht="22.5" customHeight="1">
      <c r="B386" s="331"/>
      <c r="D386" s="332"/>
      <c r="E386" s="331"/>
      <c r="H386" s="327"/>
      <c r="I386" s="331"/>
      <c r="L386" s="327"/>
      <c r="M386" s="331"/>
      <c r="N386" s="333"/>
      <c r="O386" s="334"/>
      <c r="P386" s="334"/>
      <c r="Q386" s="335"/>
      <c r="R386" s="336"/>
      <c r="S386" s="334"/>
      <c r="T386" s="334"/>
      <c r="U386" s="335"/>
      <c r="V386" s="336"/>
      <c r="W386" s="334"/>
      <c r="X386" s="334"/>
      <c r="Y386" s="337"/>
      <c r="Z386" s="338"/>
      <c r="AA386" s="327"/>
      <c r="AB386" s="326"/>
      <c r="AF386" s="327"/>
      <c r="AG386" s="339"/>
      <c r="AH386" s="456"/>
      <c r="AI386" s="108"/>
      <c r="AJ386" s="108"/>
      <c r="AK386" s="108"/>
      <c r="AL386" s="108"/>
      <c r="AM386" s="108"/>
      <c r="AN386" s="108"/>
      <c r="AO386" s="108"/>
      <c r="AP386" s="108"/>
      <c r="AQ386" s="108"/>
    </row>
    <row r="387" ht="22.5" customHeight="1">
      <c r="B387" s="181"/>
      <c r="C387" s="309"/>
      <c r="D387" s="341"/>
      <c r="E387" s="181"/>
      <c r="F387" s="309"/>
      <c r="G387" s="309"/>
      <c r="H387" s="310"/>
      <c r="I387" s="181"/>
      <c r="J387" s="309"/>
      <c r="K387" s="309"/>
      <c r="L387" s="310"/>
      <c r="M387" s="181"/>
      <c r="N387" s="342"/>
      <c r="O387" s="343"/>
      <c r="P387" s="343"/>
      <c r="Q387" s="344"/>
      <c r="R387" s="345"/>
      <c r="S387" s="343"/>
      <c r="T387" s="343"/>
      <c r="U387" s="344"/>
      <c r="V387" s="345"/>
      <c r="W387" s="343"/>
      <c r="X387" s="343"/>
      <c r="Y387" s="346"/>
      <c r="Z387" s="347"/>
      <c r="AA387" s="310"/>
      <c r="AB387" s="348"/>
      <c r="AC387" s="309"/>
      <c r="AD387" s="309"/>
      <c r="AE387" s="309"/>
      <c r="AF387" s="310"/>
      <c r="AG387" s="349"/>
      <c r="AH387" s="457"/>
      <c r="AI387" s="108"/>
      <c r="AJ387" s="108"/>
      <c r="AK387" s="108"/>
      <c r="AL387" s="108"/>
      <c r="AM387" s="108"/>
      <c r="AN387" s="108"/>
      <c r="AO387" s="108"/>
      <c r="AP387" s="108"/>
      <c r="AQ387" s="108"/>
    </row>
    <row r="388" ht="22.5" customHeight="1">
      <c r="B388" s="315" t="str">
        <f>IF(ISBLANK(D388), "Missing ID",
IF(CONCATENATE(E388:AG390)="", "Unused",
IF(AND(ISBLANK(E388), ISBLANK(I388)), "Missing Headline and Content",
IF(ISBLANK(M388), "Missing Is True",
IF(AND(M388&lt;&gt;"Yes", M388&lt;&gt;"No"), "Is True must be Yes or No",
IF(AND($AJ$3, NOT(ISBLANK(N388)), NOT(ISNUMBER(N388))), "Changes to Followers for Likes must be a Number",
IF(AND($AK$3, NOT(ISBLANK(O388)), NOT(ISNUMBER(O388))), "Changes to Followers for Disikes must be a Number",
IF(AND($AL$3, NOT(ISBLANK(P388)), NOT(ISNUMBER(P388))), "Changes to Followers for Shares must be a Number",
IF(AND($AM$3, NOT(ISBLANK(Q388)), NOT(ISNUMBER(Q388))), "Changes to Followers for Flags must be a Number",
IF(AND($AJ$3, NOT(ISBLANK(R388)), NOT(ISNUMBER(R388))), "Changes to Credibility for Likes must be a Number",
IF(AND($AK$3, NOT(ISBLANK(S388)), NOT(ISNUMBER(S388))), "Changes to Credibility for Disikes must be a Number",
IF(AND($AL$3, NOT(ISBLANK(T388)), NOT(ISNUMBER(T388))), "Changes to Credibility for Shares must be a Number",
IF(AND($AM$3, NOT(ISBLANK(U388)), NOT(ISNUMBER(U388))), "Changes to Credibility for Flags must be a Number",
IF(AND($AJ$3, $AP$3, NOT(ISBLANK(V388)), NOT(ISNUMBER(V388))), "Number of Likes must be a Number",
IF(AND($AK$3, $AP$3, NOT(ISBLANK(W388)), NOT(ISNUMBER(W388))), "Number of Disikes must be a Number",
IF(AND($AL$3, $AP$3, NOT(ISBLANK(X388)), NOT(ISNUMBER(X388))), "Number of Shares must be a Number",
IF(AND($AM$3, $AP$3, NOT(ISBLANK(Y388)), NOT(ISNUMBER(Y388))), "Number of Flags must be a Number",
IF(AND($AJ$3, $AP$3, NOT(ISBLANK(V388)), V388&lt;0), "Number of Likes cannot be Negative",
IF(AND($AK$3, $AP$3, NOT(ISBLANK(W388)), W388&lt;0), "Number of Disikes cannot be Negative",
IF(AND($AL$3, $AP$3, NOT(ISBLANK(X388)), X388&lt;0), "Number of Shares cannot be Negative",
IF(AND($AM$3, $AP$3, NOT(ISBLANK(Y388)), Y388&lt;0), "Number of Flags cannot be Negative",
IF(AND(CONCATENATE(Z388:AH388)&lt;&gt;"", Z388=""), "Missing 1st Comment Source Name",
IF(AND(CONCATENATE(Z388:AH388)&lt;&gt;"", AB388=""), "Missing 1st Comment Message",
IF(AND($AN$3, $AP$3, CONCATENATE(Z388:AH388)&lt;&gt;"", AG388=""), "Missing 1st Comment Likes",
IF(AND($AO$3, $AP$3, CONCATENATE(Z388:AH388)&lt;&gt;"", AH388=""), "Missing 1st Comment Dislikes",
IF(AND(CONCATENATE(Z389:AH389)&lt;&gt;"", Z389=""), "Missing 2nd Comment Source Name",
IF(AND(CONCATENATE(Z389:AH389)&lt;&gt;"", AB389=""), "Missing 2nd Comment Message",
IF(AND($AN$3, $AP$3, CONCATENATE(Z389:AH389)&lt;&gt;"", AG389=""), "Missing 2nd Comment Likes",
IF(AND($AO$3, $AP$3, CONCATENATE(Z389:AH389)&lt;&gt;"", AH389=""), "Missing 2nd Comment Dislikes",
IF(AND(CONCATENATE(Z390:AH390)&lt;&gt;"", Z390=""), "Missing 3rd Comment Source Name",
IF(AND(CONCATENATE(Z390:AH390)&lt;&gt;"", AB390=""), "Missing 3rd Comment Message",
IF(AND($AN$3, $AP$3, CONCATENATE(Z390:AH390)&lt;&gt;"", AG390=""), "Missing 3rd Comment Likes",
IF(AND($AO$3, $AP$3, CONCATENATE(Z390:AH390)&lt;&gt;"", AH390=""), "Missing 3rd Comment Dislikes", "Valid"
)))))))))))))))))))))))))))))))))</f>
        <v>Unused</v>
      </c>
      <c r="C388" s="302"/>
      <c r="D388" s="351" t="s">
        <v>1415</v>
      </c>
      <c r="E388" s="352"/>
      <c r="F388" s="302"/>
      <c r="G388" s="302"/>
      <c r="H388" s="305"/>
      <c r="I388" s="352"/>
      <c r="J388" s="302"/>
      <c r="K388" s="302"/>
      <c r="L388" s="305"/>
      <c r="M388" s="354"/>
      <c r="N388" s="355"/>
      <c r="O388" s="356"/>
      <c r="P388" s="356"/>
      <c r="Q388" s="357"/>
      <c r="R388" s="358"/>
      <c r="S388" s="356"/>
      <c r="T388" s="356"/>
      <c r="U388" s="357"/>
      <c r="V388" s="358"/>
      <c r="W388" s="356"/>
      <c r="X388" s="356"/>
      <c r="Y388" s="359"/>
      <c r="Z388" s="360"/>
      <c r="AA388" s="305"/>
      <c r="AB388" s="354"/>
      <c r="AC388" s="302"/>
      <c r="AD388" s="302"/>
      <c r="AE388" s="302"/>
      <c r="AF388" s="305"/>
      <c r="AG388" s="361"/>
      <c r="AH388" s="458"/>
      <c r="AI388" s="108"/>
      <c r="AJ388" s="108"/>
      <c r="AK388" s="108"/>
      <c r="AL388" s="108"/>
      <c r="AM388" s="108"/>
      <c r="AN388" s="108"/>
      <c r="AO388" s="108"/>
      <c r="AP388" s="108"/>
      <c r="AQ388" s="108"/>
    </row>
    <row r="389" ht="22.5" customHeight="1">
      <c r="B389" s="331"/>
      <c r="D389" s="363"/>
      <c r="E389" s="331"/>
      <c r="H389" s="327"/>
      <c r="I389" s="331"/>
      <c r="L389" s="327"/>
      <c r="M389" s="331"/>
      <c r="N389" s="333"/>
      <c r="O389" s="334"/>
      <c r="P389" s="334"/>
      <c r="Q389" s="335"/>
      <c r="R389" s="336"/>
      <c r="S389" s="334"/>
      <c r="T389" s="334"/>
      <c r="U389" s="335"/>
      <c r="V389" s="336"/>
      <c r="W389" s="334"/>
      <c r="X389" s="334"/>
      <c r="Y389" s="337"/>
      <c r="Z389" s="364"/>
      <c r="AA389" s="327"/>
      <c r="AB389" s="365"/>
      <c r="AF389" s="327"/>
      <c r="AG389" s="366"/>
      <c r="AH389" s="367"/>
      <c r="AI389" s="108"/>
      <c r="AJ389" s="108"/>
      <c r="AK389" s="108"/>
      <c r="AL389" s="108"/>
      <c r="AM389" s="108"/>
      <c r="AN389" s="108"/>
      <c r="AO389" s="108"/>
      <c r="AP389" s="108"/>
      <c r="AQ389" s="108"/>
    </row>
    <row r="390" ht="22.5" customHeight="1">
      <c r="B390" s="181"/>
      <c r="C390" s="309"/>
      <c r="D390" s="368"/>
      <c r="E390" s="181"/>
      <c r="F390" s="309"/>
      <c r="G390" s="309"/>
      <c r="H390" s="310"/>
      <c r="I390" s="181"/>
      <c r="J390" s="309"/>
      <c r="K390" s="309"/>
      <c r="L390" s="310"/>
      <c r="M390" s="181"/>
      <c r="N390" s="342"/>
      <c r="O390" s="343"/>
      <c r="P390" s="343"/>
      <c r="Q390" s="344"/>
      <c r="R390" s="345"/>
      <c r="S390" s="343"/>
      <c r="T390" s="343"/>
      <c r="U390" s="344"/>
      <c r="V390" s="345"/>
      <c r="W390" s="343"/>
      <c r="X390" s="343"/>
      <c r="Y390" s="346"/>
      <c r="Z390" s="369"/>
      <c r="AA390" s="310"/>
      <c r="AB390" s="370"/>
      <c r="AC390" s="309"/>
      <c r="AD390" s="309"/>
      <c r="AE390" s="309"/>
      <c r="AF390" s="310"/>
      <c r="AG390" s="371"/>
      <c r="AH390" s="372"/>
      <c r="AI390" s="108"/>
      <c r="AJ390" s="108"/>
      <c r="AK390" s="108"/>
      <c r="AL390" s="108"/>
      <c r="AM390" s="108"/>
      <c r="AN390" s="108"/>
      <c r="AO390" s="108"/>
      <c r="AP390" s="108"/>
      <c r="AQ390" s="108"/>
    </row>
    <row r="391" ht="22.5" customHeight="1">
      <c r="B391" s="315" t="str">
        <f>IF(ISBLANK(D391), "Missing ID",
IF(CONCATENATE(E391:AG393)="", "Unused",
IF(AND(ISBLANK(E391), ISBLANK(I391)), "Missing Headline and Content",
IF(ISBLANK(M391), "Missing Is True",
IF(AND(M391&lt;&gt;"Yes", M391&lt;&gt;"No"), "Is True must be Yes or No",
IF(AND($AJ$3, NOT(ISBLANK(N391)), NOT(ISNUMBER(N391))), "Changes to Followers for Likes must be a Number",
IF(AND($AK$3, NOT(ISBLANK(O391)), NOT(ISNUMBER(O391))), "Changes to Followers for Disikes must be a Number",
IF(AND($AL$3, NOT(ISBLANK(P391)), NOT(ISNUMBER(P391))), "Changes to Followers for Shares must be a Number",
IF(AND($AM$3, NOT(ISBLANK(Q391)), NOT(ISNUMBER(Q391))), "Changes to Followers for Flags must be a Number",
IF(AND($AJ$3, NOT(ISBLANK(R391)), NOT(ISNUMBER(R391))), "Changes to Credibility for Likes must be a Number",
IF(AND($AK$3, NOT(ISBLANK(S391)), NOT(ISNUMBER(S391))), "Changes to Credibility for Disikes must be a Number",
IF(AND($AL$3, NOT(ISBLANK(T391)), NOT(ISNUMBER(T391))), "Changes to Credibility for Shares must be a Number",
IF(AND($AM$3, NOT(ISBLANK(U391)), NOT(ISNUMBER(U391))), "Changes to Credibility for Flags must be a Number",
IF(AND($AJ$3, $AP$3, NOT(ISBLANK(V391)), NOT(ISNUMBER(V391))), "Number of Likes must be a Number",
IF(AND($AK$3, $AP$3, NOT(ISBLANK(W391)), NOT(ISNUMBER(W391))), "Number of Disikes must be a Number",
IF(AND($AL$3, $AP$3, NOT(ISBLANK(X391)), NOT(ISNUMBER(X391))), "Number of Shares must be a Number",
IF(AND($AM$3, $AP$3, NOT(ISBLANK(Y391)), NOT(ISNUMBER(Y391))), "Number of Flags must be a Number",
IF(AND($AJ$3, $AP$3, NOT(ISBLANK(V391)), V391&lt;0), "Number of Likes cannot be Negative",
IF(AND($AK$3, $AP$3, NOT(ISBLANK(W391)), W391&lt;0), "Number of Disikes cannot be Negative",
IF(AND($AL$3, $AP$3, NOT(ISBLANK(X391)), X391&lt;0), "Number of Shares cannot be Negative",
IF(AND($AM$3, $AP$3, NOT(ISBLANK(Y391)), Y391&lt;0), "Number of Flags cannot be Negative",
IF(AND(CONCATENATE(Z391:AH391)&lt;&gt;"", Z391=""), "Missing 1st Comment Source Name",
IF(AND(CONCATENATE(Z391:AH391)&lt;&gt;"", AB391=""), "Missing 1st Comment Message",
IF(AND($AN$3, $AP$3, CONCATENATE(Z391:AH391)&lt;&gt;"", AG391=""), "Missing 1st Comment Likes",
IF(AND($AO$3, $AP$3, CONCATENATE(Z391:AH391)&lt;&gt;"", AH391=""), "Missing 1st Comment Dislikes",
IF(AND(CONCATENATE(Z392:AH392)&lt;&gt;"", Z392=""), "Missing 2nd Comment Source Name",
IF(AND(CONCATENATE(Z392:AH392)&lt;&gt;"", AB392=""), "Missing 2nd Comment Message",
IF(AND($AN$3, $AP$3, CONCATENATE(Z392:AH392)&lt;&gt;"", AG392=""), "Missing 2nd Comment Likes",
IF(AND($AO$3, $AP$3, CONCATENATE(Z392:AH392)&lt;&gt;"", AH392=""), "Missing 2nd Comment Dislikes",
IF(AND(CONCATENATE(Z393:AH393)&lt;&gt;"", Z393=""), "Missing 3rd Comment Source Name",
IF(AND(CONCATENATE(Z393:AH393)&lt;&gt;"", AB393=""), "Missing 3rd Comment Message",
IF(AND($AN$3, $AP$3, CONCATENATE(Z393:AH393)&lt;&gt;"", AG393=""), "Missing 3rd Comment Likes",
IF(AND($AO$3, $AP$3, CONCATENATE(Z393:AH393)&lt;&gt;"", AH393=""), "Missing 3rd Comment Dislikes", "Valid"
)))))))))))))))))))))))))))))))))</f>
        <v>Unused</v>
      </c>
      <c r="C391" s="302"/>
      <c r="D391" s="316" t="s">
        <v>1416</v>
      </c>
      <c r="E391" s="317"/>
      <c r="F391" s="302"/>
      <c r="G391" s="302"/>
      <c r="H391" s="305"/>
      <c r="I391" s="317"/>
      <c r="J391" s="302"/>
      <c r="K391" s="302"/>
      <c r="L391" s="305"/>
      <c r="M391" s="319"/>
      <c r="N391" s="450"/>
      <c r="O391" s="451"/>
      <c r="P391" s="451"/>
      <c r="Q391" s="452"/>
      <c r="R391" s="453"/>
      <c r="S391" s="451"/>
      <c r="T391" s="451"/>
      <c r="U391" s="452"/>
      <c r="V391" s="453"/>
      <c r="W391" s="451"/>
      <c r="X391" s="451"/>
      <c r="Y391" s="454"/>
      <c r="Z391" s="325"/>
      <c r="AA391" s="305"/>
      <c r="AB391" s="319"/>
      <c r="AC391" s="302"/>
      <c r="AD391" s="302"/>
      <c r="AE391" s="302"/>
      <c r="AF391" s="305"/>
      <c r="AG391" s="328"/>
      <c r="AH391" s="455"/>
      <c r="AI391" s="108"/>
      <c r="AJ391" s="108"/>
      <c r="AK391" s="108"/>
      <c r="AL391" s="108"/>
      <c r="AM391" s="108"/>
      <c r="AN391" s="108"/>
      <c r="AO391" s="108"/>
      <c r="AP391" s="108"/>
      <c r="AQ391" s="108"/>
    </row>
    <row r="392" ht="22.5" customHeight="1">
      <c r="B392" s="331"/>
      <c r="D392" s="332"/>
      <c r="E392" s="331"/>
      <c r="H392" s="327"/>
      <c r="I392" s="331"/>
      <c r="L392" s="327"/>
      <c r="M392" s="331"/>
      <c r="N392" s="333"/>
      <c r="O392" s="334"/>
      <c r="P392" s="334"/>
      <c r="Q392" s="335"/>
      <c r="R392" s="336"/>
      <c r="S392" s="334"/>
      <c r="T392" s="334"/>
      <c r="U392" s="335"/>
      <c r="V392" s="336"/>
      <c r="W392" s="334"/>
      <c r="X392" s="334"/>
      <c r="Y392" s="337"/>
      <c r="Z392" s="338"/>
      <c r="AA392" s="327"/>
      <c r="AB392" s="326"/>
      <c r="AF392" s="327"/>
      <c r="AG392" s="339"/>
      <c r="AH392" s="456"/>
      <c r="AI392" s="108"/>
      <c r="AJ392" s="108"/>
      <c r="AK392" s="108"/>
      <c r="AL392" s="108"/>
      <c r="AM392" s="108"/>
      <c r="AN392" s="108"/>
      <c r="AO392" s="108"/>
      <c r="AP392" s="108"/>
      <c r="AQ392" s="108"/>
    </row>
    <row r="393" ht="22.5" customHeight="1">
      <c r="B393" s="181"/>
      <c r="C393" s="309"/>
      <c r="D393" s="341"/>
      <c r="E393" s="181"/>
      <c r="F393" s="309"/>
      <c r="G393" s="309"/>
      <c r="H393" s="310"/>
      <c r="I393" s="181"/>
      <c r="J393" s="309"/>
      <c r="K393" s="309"/>
      <c r="L393" s="310"/>
      <c r="M393" s="181"/>
      <c r="N393" s="342"/>
      <c r="O393" s="343"/>
      <c r="P393" s="343"/>
      <c r="Q393" s="344"/>
      <c r="R393" s="345"/>
      <c r="S393" s="343"/>
      <c r="T393" s="343"/>
      <c r="U393" s="344"/>
      <c r="V393" s="345"/>
      <c r="W393" s="343"/>
      <c r="X393" s="343"/>
      <c r="Y393" s="346"/>
      <c r="Z393" s="347"/>
      <c r="AA393" s="310"/>
      <c r="AB393" s="348"/>
      <c r="AC393" s="309"/>
      <c r="AD393" s="309"/>
      <c r="AE393" s="309"/>
      <c r="AF393" s="310"/>
      <c r="AG393" s="349"/>
      <c r="AH393" s="457"/>
      <c r="AI393" s="108"/>
      <c r="AJ393" s="108"/>
      <c r="AK393" s="108"/>
      <c r="AL393" s="108"/>
      <c r="AM393" s="108"/>
      <c r="AN393" s="108"/>
      <c r="AO393" s="108"/>
      <c r="AP393" s="108"/>
      <c r="AQ393" s="108"/>
    </row>
    <row r="394" ht="22.5" customHeight="1">
      <c r="B394" s="315" t="str">
        <f>IF(ISBLANK(D394), "Missing ID",
IF(CONCATENATE(E394:AG396)="", "Unused",
IF(AND(ISBLANK(E394), ISBLANK(I394)), "Missing Headline and Content",
IF(ISBLANK(M394), "Missing Is True",
IF(AND(M394&lt;&gt;"Yes", M394&lt;&gt;"No"), "Is True must be Yes or No",
IF(AND($AJ$3, NOT(ISBLANK(N394)), NOT(ISNUMBER(N394))), "Changes to Followers for Likes must be a Number",
IF(AND($AK$3, NOT(ISBLANK(O394)), NOT(ISNUMBER(O394))), "Changes to Followers for Disikes must be a Number",
IF(AND($AL$3, NOT(ISBLANK(P394)), NOT(ISNUMBER(P394))), "Changes to Followers for Shares must be a Number",
IF(AND($AM$3, NOT(ISBLANK(Q394)), NOT(ISNUMBER(Q394))), "Changes to Followers for Flags must be a Number",
IF(AND($AJ$3, NOT(ISBLANK(R394)), NOT(ISNUMBER(R394))), "Changes to Credibility for Likes must be a Number",
IF(AND($AK$3, NOT(ISBLANK(S394)), NOT(ISNUMBER(S394))), "Changes to Credibility for Disikes must be a Number",
IF(AND($AL$3, NOT(ISBLANK(T394)), NOT(ISNUMBER(T394))), "Changes to Credibility for Shares must be a Number",
IF(AND($AM$3, NOT(ISBLANK(U394)), NOT(ISNUMBER(U394))), "Changes to Credibility for Flags must be a Number",
IF(AND($AJ$3, $AP$3, NOT(ISBLANK(V394)), NOT(ISNUMBER(V394))), "Number of Likes must be a Number",
IF(AND($AK$3, $AP$3, NOT(ISBLANK(W394)), NOT(ISNUMBER(W394))), "Number of Disikes must be a Number",
IF(AND($AL$3, $AP$3, NOT(ISBLANK(X394)), NOT(ISNUMBER(X394))), "Number of Shares must be a Number",
IF(AND($AM$3, $AP$3, NOT(ISBLANK(Y394)), NOT(ISNUMBER(Y394))), "Number of Flags must be a Number",
IF(AND($AJ$3, $AP$3, NOT(ISBLANK(V394)), V394&lt;0), "Number of Likes cannot be Negative",
IF(AND($AK$3, $AP$3, NOT(ISBLANK(W394)), W394&lt;0), "Number of Disikes cannot be Negative",
IF(AND($AL$3, $AP$3, NOT(ISBLANK(X394)), X394&lt;0), "Number of Shares cannot be Negative",
IF(AND($AM$3, $AP$3, NOT(ISBLANK(Y394)), Y394&lt;0), "Number of Flags cannot be Negative",
IF(AND(CONCATENATE(Z394:AH394)&lt;&gt;"", Z394=""), "Missing 1st Comment Source Name",
IF(AND(CONCATENATE(Z394:AH394)&lt;&gt;"", AB394=""), "Missing 1st Comment Message",
IF(AND($AN$3, $AP$3, CONCATENATE(Z394:AH394)&lt;&gt;"", AG394=""), "Missing 1st Comment Likes",
IF(AND($AO$3, $AP$3, CONCATENATE(Z394:AH394)&lt;&gt;"", AH394=""), "Missing 1st Comment Dislikes",
IF(AND(CONCATENATE(Z395:AH395)&lt;&gt;"", Z395=""), "Missing 2nd Comment Source Name",
IF(AND(CONCATENATE(Z395:AH395)&lt;&gt;"", AB395=""), "Missing 2nd Comment Message",
IF(AND($AN$3, $AP$3, CONCATENATE(Z395:AH395)&lt;&gt;"", AG395=""), "Missing 2nd Comment Likes",
IF(AND($AO$3, $AP$3, CONCATENATE(Z395:AH395)&lt;&gt;"", AH395=""), "Missing 2nd Comment Dislikes",
IF(AND(CONCATENATE(Z396:AH396)&lt;&gt;"", Z396=""), "Missing 3rd Comment Source Name",
IF(AND(CONCATENATE(Z396:AH396)&lt;&gt;"", AB396=""), "Missing 3rd Comment Message",
IF(AND($AN$3, $AP$3, CONCATENATE(Z396:AH396)&lt;&gt;"", AG396=""), "Missing 3rd Comment Likes",
IF(AND($AO$3, $AP$3, CONCATENATE(Z396:AH396)&lt;&gt;"", AH396=""), "Missing 3rd Comment Dislikes", "Valid"
)))))))))))))))))))))))))))))))))</f>
        <v>Unused</v>
      </c>
      <c r="C394" s="302"/>
      <c r="D394" s="351" t="s">
        <v>1417</v>
      </c>
      <c r="E394" s="352"/>
      <c r="F394" s="302"/>
      <c r="G394" s="302"/>
      <c r="H394" s="305"/>
      <c r="I394" s="352"/>
      <c r="J394" s="302"/>
      <c r="K394" s="302"/>
      <c r="L394" s="305"/>
      <c r="M394" s="354"/>
      <c r="N394" s="355"/>
      <c r="O394" s="356"/>
      <c r="P394" s="356"/>
      <c r="Q394" s="357"/>
      <c r="R394" s="358"/>
      <c r="S394" s="356"/>
      <c r="T394" s="356"/>
      <c r="U394" s="357"/>
      <c r="V394" s="358"/>
      <c r="W394" s="356"/>
      <c r="X394" s="356"/>
      <c r="Y394" s="359"/>
      <c r="Z394" s="360"/>
      <c r="AA394" s="305"/>
      <c r="AB394" s="354"/>
      <c r="AC394" s="302"/>
      <c r="AD394" s="302"/>
      <c r="AE394" s="302"/>
      <c r="AF394" s="305"/>
      <c r="AG394" s="361"/>
      <c r="AH394" s="458"/>
      <c r="AI394" s="108"/>
      <c r="AJ394" s="108"/>
      <c r="AK394" s="108"/>
      <c r="AL394" s="108"/>
      <c r="AM394" s="108"/>
      <c r="AN394" s="108"/>
      <c r="AO394" s="108"/>
      <c r="AP394" s="108"/>
      <c r="AQ394" s="108"/>
    </row>
    <row r="395" ht="22.5" customHeight="1">
      <c r="B395" s="331"/>
      <c r="D395" s="363"/>
      <c r="E395" s="331"/>
      <c r="H395" s="327"/>
      <c r="I395" s="331"/>
      <c r="L395" s="327"/>
      <c r="M395" s="331"/>
      <c r="N395" s="333"/>
      <c r="O395" s="334"/>
      <c r="P395" s="334"/>
      <c r="Q395" s="335"/>
      <c r="R395" s="336"/>
      <c r="S395" s="334"/>
      <c r="T395" s="334"/>
      <c r="U395" s="335"/>
      <c r="V395" s="336"/>
      <c r="W395" s="334"/>
      <c r="X395" s="334"/>
      <c r="Y395" s="337"/>
      <c r="Z395" s="364"/>
      <c r="AA395" s="327"/>
      <c r="AB395" s="365"/>
      <c r="AF395" s="327"/>
      <c r="AG395" s="366"/>
      <c r="AH395" s="367"/>
      <c r="AI395" s="108"/>
      <c r="AJ395" s="108"/>
      <c r="AK395" s="108"/>
      <c r="AL395" s="108"/>
      <c r="AM395" s="108"/>
      <c r="AN395" s="108"/>
      <c r="AO395" s="108"/>
      <c r="AP395" s="108"/>
      <c r="AQ395" s="108"/>
    </row>
    <row r="396" ht="22.5" customHeight="1">
      <c r="B396" s="181"/>
      <c r="C396" s="309"/>
      <c r="D396" s="368"/>
      <c r="E396" s="181"/>
      <c r="F396" s="309"/>
      <c r="G396" s="309"/>
      <c r="H396" s="310"/>
      <c r="I396" s="181"/>
      <c r="J396" s="309"/>
      <c r="K396" s="309"/>
      <c r="L396" s="310"/>
      <c r="M396" s="181"/>
      <c r="N396" s="342"/>
      <c r="O396" s="343"/>
      <c r="P396" s="343"/>
      <c r="Q396" s="344"/>
      <c r="R396" s="345"/>
      <c r="S396" s="343"/>
      <c r="T396" s="343"/>
      <c r="U396" s="344"/>
      <c r="V396" s="345"/>
      <c r="W396" s="343"/>
      <c r="X396" s="343"/>
      <c r="Y396" s="346"/>
      <c r="Z396" s="369"/>
      <c r="AA396" s="310"/>
      <c r="AB396" s="370"/>
      <c r="AC396" s="309"/>
      <c r="AD396" s="309"/>
      <c r="AE396" s="309"/>
      <c r="AF396" s="310"/>
      <c r="AG396" s="371"/>
      <c r="AH396" s="372"/>
      <c r="AI396" s="108"/>
      <c r="AJ396" s="108"/>
      <c r="AK396" s="108"/>
      <c r="AL396" s="108"/>
      <c r="AM396" s="108"/>
      <c r="AN396" s="108"/>
      <c r="AO396" s="108"/>
      <c r="AP396" s="108"/>
      <c r="AQ396" s="108"/>
    </row>
    <row r="397" ht="22.5" customHeight="1">
      <c r="B397" s="315" t="str">
        <f>IF(ISBLANK(D397), "Missing ID",
IF(CONCATENATE(E397:AG399)="", "Unused",
IF(AND(ISBLANK(E397), ISBLANK(I397)), "Missing Headline and Content",
IF(ISBLANK(M397), "Missing Is True",
IF(AND(M397&lt;&gt;"Yes", M397&lt;&gt;"No"), "Is True must be Yes or No",
IF(AND($AJ$3, NOT(ISBLANK(N397)), NOT(ISNUMBER(N397))), "Changes to Followers for Likes must be a Number",
IF(AND($AK$3, NOT(ISBLANK(O397)), NOT(ISNUMBER(O397))), "Changes to Followers for Disikes must be a Number",
IF(AND($AL$3, NOT(ISBLANK(P397)), NOT(ISNUMBER(P397))), "Changes to Followers for Shares must be a Number",
IF(AND($AM$3, NOT(ISBLANK(Q397)), NOT(ISNUMBER(Q397))), "Changes to Followers for Flags must be a Number",
IF(AND($AJ$3, NOT(ISBLANK(R397)), NOT(ISNUMBER(R397))), "Changes to Credibility for Likes must be a Number",
IF(AND($AK$3, NOT(ISBLANK(S397)), NOT(ISNUMBER(S397))), "Changes to Credibility for Disikes must be a Number",
IF(AND($AL$3, NOT(ISBLANK(T397)), NOT(ISNUMBER(T397))), "Changes to Credibility for Shares must be a Number",
IF(AND($AM$3, NOT(ISBLANK(U397)), NOT(ISNUMBER(U397))), "Changes to Credibility for Flags must be a Number",
IF(AND($AJ$3, $AP$3, NOT(ISBLANK(V397)), NOT(ISNUMBER(V397))), "Number of Likes must be a Number",
IF(AND($AK$3, $AP$3, NOT(ISBLANK(W397)), NOT(ISNUMBER(W397))), "Number of Disikes must be a Number",
IF(AND($AL$3, $AP$3, NOT(ISBLANK(X397)), NOT(ISNUMBER(X397))), "Number of Shares must be a Number",
IF(AND($AM$3, $AP$3, NOT(ISBLANK(Y397)), NOT(ISNUMBER(Y397))), "Number of Flags must be a Number",
IF(AND($AJ$3, $AP$3, NOT(ISBLANK(V397)), V397&lt;0), "Number of Likes cannot be Negative",
IF(AND($AK$3, $AP$3, NOT(ISBLANK(W397)), W397&lt;0), "Number of Disikes cannot be Negative",
IF(AND($AL$3, $AP$3, NOT(ISBLANK(X397)), X397&lt;0), "Number of Shares cannot be Negative",
IF(AND($AM$3, $AP$3, NOT(ISBLANK(Y397)), Y397&lt;0), "Number of Flags cannot be Negative",
IF(AND(CONCATENATE(Z397:AH397)&lt;&gt;"", Z397=""), "Missing 1st Comment Source Name",
IF(AND(CONCATENATE(Z397:AH397)&lt;&gt;"", AB397=""), "Missing 1st Comment Message",
IF(AND($AN$3, $AP$3, CONCATENATE(Z397:AH397)&lt;&gt;"", AG397=""), "Missing 1st Comment Likes",
IF(AND($AO$3, $AP$3, CONCATENATE(Z397:AH397)&lt;&gt;"", AH397=""), "Missing 1st Comment Dislikes",
IF(AND(CONCATENATE(Z398:AH398)&lt;&gt;"", Z398=""), "Missing 2nd Comment Source Name",
IF(AND(CONCATENATE(Z398:AH398)&lt;&gt;"", AB398=""), "Missing 2nd Comment Message",
IF(AND($AN$3, $AP$3, CONCATENATE(Z398:AH398)&lt;&gt;"", AG398=""), "Missing 2nd Comment Likes",
IF(AND($AO$3, $AP$3, CONCATENATE(Z398:AH398)&lt;&gt;"", AH398=""), "Missing 2nd Comment Dislikes",
IF(AND(CONCATENATE(Z399:AH399)&lt;&gt;"", Z399=""), "Missing 3rd Comment Source Name",
IF(AND(CONCATENATE(Z399:AH399)&lt;&gt;"", AB399=""), "Missing 3rd Comment Message",
IF(AND($AN$3, $AP$3, CONCATENATE(Z399:AH399)&lt;&gt;"", AG399=""), "Missing 3rd Comment Likes",
IF(AND($AO$3, $AP$3, CONCATENATE(Z399:AH399)&lt;&gt;"", AH399=""), "Missing 3rd Comment Dislikes", "Valid"
)))))))))))))))))))))))))))))))))</f>
        <v>Unused</v>
      </c>
      <c r="C397" s="302"/>
      <c r="D397" s="316" t="s">
        <v>1418</v>
      </c>
      <c r="E397" s="317"/>
      <c r="F397" s="302"/>
      <c r="G397" s="302"/>
      <c r="H397" s="305"/>
      <c r="I397" s="317"/>
      <c r="J397" s="302"/>
      <c r="K397" s="302"/>
      <c r="L397" s="305"/>
      <c r="M397" s="319"/>
      <c r="N397" s="450"/>
      <c r="O397" s="451"/>
      <c r="P397" s="451"/>
      <c r="Q397" s="452"/>
      <c r="R397" s="453"/>
      <c r="S397" s="451"/>
      <c r="T397" s="451"/>
      <c r="U397" s="452"/>
      <c r="V397" s="453"/>
      <c r="W397" s="451"/>
      <c r="X397" s="451"/>
      <c r="Y397" s="454"/>
      <c r="Z397" s="325"/>
      <c r="AA397" s="305"/>
      <c r="AB397" s="319"/>
      <c r="AC397" s="302"/>
      <c r="AD397" s="302"/>
      <c r="AE397" s="302"/>
      <c r="AF397" s="305"/>
      <c r="AG397" s="328"/>
      <c r="AH397" s="455"/>
      <c r="AI397" s="108"/>
      <c r="AJ397" s="108"/>
      <c r="AK397" s="108"/>
      <c r="AL397" s="108"/>
      <c r="AM397" s="108"/>
      <c r="AN397" s="108"/>
      <c r="AO397" s="108"/>
      <c r="AP397" s="108"/>
      <c r="AQ397" s="108"/>
    </row>
    <row r="398" ht="22.5" customHeight="1">
      <c r="B398" s="331"/>
      <c r="D398" s="332"/>
      <c r="E398" s="331"/>
      <c r="H398" s="327"/>
      <c r="I398" s="331"/>
      <c r="L398" s="327"/>
      <c r="M398" s="331"/>
      <c r="N398" s="333"/>
      <c r="O398" s="334"/>
      <c r="P398" s="334"/>
      <c r="Q398" s="335"/>
      <c r="R398" s="336"/>
      <c r="S398" s="334"/>
      <c r="T398" s="334"/>
      <c r="U398" s="335"/>
      <c r="V398" s="336"/>
      <c r="W398" s="334"/>
      <c r="X398" s="334"/>
      <c r="Y398" s="337"/>
      <c r="Z398" s="338"/>
      <c r="AA398" s="327"/>
      <c r="AB398" s="326"/>
      <c r="AF398" s="327"/>
      <c r="AG398" s="339"/>
      <c r="AH398" s="456"/>
      <c r="AI398" s="108"/>
      <c r="AJ398" s="108"/>
      <c r="AK398" s="108"/>
      <c r="AL398" s="108"/>
      <c r="AM398" s="108"/>
      <c r="AN398" s="108"/>
      <c r="AO398" s="108"/>
      <c r="AP398" s="108"/>
      <c r="AQ398" s="108"/>
    </row>
    <row r="399" ht="22.5" customHeight="1">
      <c r="B399" s="181"/>
      <c r="C399" s="309"/>
      <c r="D399" s="341"/>
      <c r="E399" s="181"/>
      <c r="F399" s="309"/>
      <c r="G399" s="309"/>
      <c r="H399" s="310"/>
      <c r="I399" s="181"/>
      <c r="J399" s="309"/>
      <c r="K399" s="309"/>
      <c r="L399" s="310"/>
      <c r="M399" s="181"/>
      <c r="N399" s="342"/>
      <c r="O399" s="343"/>
      <c r="P399" s="343"/>
      <c r="Q399" s="344"/>
      <c r="R399" s="345"/>
      <c r="S399" s="343"/>
      <c r="T399" s="343"/>
      <c r="U399" s="344"/>
      <c r="V399" s="345"/>
      <c r="W399" s="343"/>
      <c r="X399" s="343"/>
      <c r="Y399" s="346"/>
      <c r="Z399" s="347"/>
      <c r="AA399" s="310"/>
      <c r="AB399" s="348"/>
      <c r="AC399" s="309"/>
      <c r="AD399" s="309"/>
      <c r="AE399" s="309"/>
      <c r="AF399" s="310"/>
      <c r="AG399" s="349"/>
      <c r="AH399" s="457"/>
      <c r="AI399" s="108"/>
      <c r="AJ399" s="108"/>
      <c r="AK399" s="108"/>
      <c r="AL399" s="108"/>
      <c r="AM399" s="108"/>
      <c r="AN399" s="108"/>
      <c r="AO399" s="108"/>
      <c r="AP399" s="108"/>
      <c r="AQ399" s="108"/>
    </row>
    <row r="400" ht="22.5" customHeight="1">
      <c r="B400" s="315" t="str">
        <f>IF(ISBLANK(D400), "Missing ID",
IF(CONCATENATE(E400:AG402)="", "Unused",
IF(AND(ISBLANK(E400), ISBLANK(I400)), "Missing Headline and Content",
IF(ISBLANK(M400), "Missing Is True",
IF(AND(M400&lt;&gt;"Yes", M400&lt;&gt;"No"), "Is True must be Yes or No",
IF(AND($AJ$3, NOT(ISBLANK(N400)), NOT(ISNUMBER(N400))), "Changes to Followers for Likes must be a Number",
IF(AND($AK$3, NOT(ISBLANK(O400)), NOT(ISNUMBER(O400))), "Changes to Followers for Disikes must be a Number",
IF(AND($AL$3, NOT(ISBLANK(P400)), NOT(ISNUMBER(P400))), "Changes to Followers for Shares must be a Number",
IF(AND($AM$3, NOT(ISBLANK(Q400)), NOT(ISNUMBER(Q400))), "Changes to Followers for Flags must be a Number",
IF(AND($AJ$3, NOT(ISBLANK(R400)), NOT(ISNUMBER(R400))), "Changes to Credibility for Likes must be a Number",
IF(AND($AK$3, NOT(ISBLANK(S400)), NOT(ISNUMBER(S400))), "Changes to Credibility for Disikes must be a Number",
IF(AND($AL$3, NOT(ISBLANK(T400)), NOT(ISNUMBER(T400))), "Changes to Credibility for Shares must be a Number",
IF(AND($AM$3, NOT(ISBLANK(U400)), NOT(ISNUMBER(U400))), "Changes to Credibility for Flags must be a Number",
IF(AND($AJ$3, $AP$3, NOT(ISBLANK(V400)), NOT(ISNUMBER(V400))), "Number of Likes must be a Number",
IF(AND($AK$3, $AP$3, NOT(ISBLANK(W400)), NOT(ISNUMBER(W400))), "Number of Disikes must be a Number",
IF(AND($AL$3, $AP$3, NOT(ISBLANK(X400)), NOT(ISNUMBER(X400))), "Number of Shares must be a Number",
IF(AND($AM$3, $AP$3, NOT(ISBLANK(Y400)), NOT(ISNUMBER(Y400))), "Number of Flags must be a Number",
IF(AND($AJ$3, $AP$3, NOT(ISBLANK(V400)), V400&lt;0), "Number of Likes cannot be Negative",
IF(AND($AK$3, $AP$3, NOT(ISBLANK(W400)), W400&lt;0), "Number of Disikes cannot be Negative",
IF(AND($AL$3, $AP$3, NOT(ISBLANK(X400)), X400&lt;0), "Number of Shares cannot be Negative",
IF(AND($AM$3, $AP$3, NOT(ISBLANK(Y400)), Y400&lt;0), "Number of Flags cannot be Negative",
IF(AND(CONCATENATE(Z400:AH400)&lt;&gt;"", Z400=""), "Missing 1st Comment Source Name",
IF(AND(CONCATENATE(Z400:AH400)&lt;&gt;"", AB400=""), "Missing 1st Comment Message",
IF(AND($AN$3, $AP$3, CONCATENATE(Z400:AH400)&lt;&gt;"", AG400=""), "Missing 1st Comment Likes",
IF(AND($AO$3, $AP$3, CONCATENATE(Z400:AH400)&lt;&gt;"", AH400=""), "Missing 1st Comment Dislikes",
IF(AND(CONCATENATE(Z401:AH401)&lt;&gt;"", Z401=""), "Missing 2nd Comment Source Name",
IF(AND(CONCATENATE(Z401:AH401)&lt;&gt;"", AB401=""), "Missing 2nd Comment Message",
IF(AND($AN$3, $AP$3, CONCATENATE(Z401:AH401)&lt;&gt;"", AG401=""), "Missing 2nd Comment Likes",
IF(AND($AO$3, $AP$3, CONCATENATE(Z401:AH401)&lt;&gt;"", AH401=""), "Missing 2nd Comment Dislikes",
IF(AND(CONCATENATE(Z402:AH402)&lt;&gt;"", Z402=""), "Missing 3rd Comment Source Name",
IF(AND(CONCATENATE(Z402:AH402)&lt;&gt;"", AB402=""), "Missing 3rd Comment Message",
IF(AND($AN$3, $AP$3, CONCATENATE(Z402:AH402)&lt;&gt;"", AG402=""), "Missing 3rd Comment Likes",
IF(AND($AO$3, $AP$3, CONCATENATE(Z402:AH402)&lt;&gt;"", AH402=""), "Missing 3rd Comment Dislikes", "Valid"
)))))))))))))))))))))))))))))))))</f>
        <v>Unused</v>
      </c>
      <c r="C400" s="302"/>
      <c r="D400" s="351" t="s">
        <v>1419</v>
      </c>
      <c r="E400" s="352"/>
      <c r="F400" s="302"/>
      <c r="G400" s="302"/>
      <c r="H400" s="305"/>
      <c r="I400" s="352"/>
      <c r="J400" s="302"/>
      <c r="K400" s="302"/>
      <c r="L400" s="305"/>
      <c r="M400" s="354"/>
      <c r="N400" s="355"/>
      <c r="O400" s="356"/>
      <c r="P400" s="356"/>
      <c r="Q400" s="357"/>
      <c r="R400" s="358"/>
      <c r="S400" s="356"/>
      <c r="T400" s="356"/>
      <c r="U400" s="357"/>
      <c r="V400" s="358"/>
      <c r="W400" s="356"/>
      <c r="X400" s="356"/>
      <c r="Y400" s="359"/>
      <c r="Z400" s="360"/>
      <c r="AA400" s="305"/>
      <c r="AB400" s="354"/>
      <c r="AC400" s="302"/>
      <c r="AD400" s="302"/>
      <c r="AE400" s="302"/>
      <c r="AF400" s="305"/>
      <c r="AG400" s="361"/>
      <c r="AH400" s="458"/>
      <c r="AI400" s="108"/>
      <c r="AJ400" s="108"/>
      <c r="AK400" s="108"/>
      <c r="AL400" s="108"/>
      <c r="AM400" s="108"/>
      <c r="AN400" s="108"/>
      <c r="AO400" s="108"/>
      <c r="AP400" s="108"/>
      <c r="AQ400" s="108"/>
    </row>
    <row r="401" ht="22.5" customHeight="1">
      <c r="B401" s="331"/>
      <c r="D401" s="363"/>
      <c r="E401" s="331"/>
      <c r="H401" s="327"/>
      <c r="I401" s="331"/>
      <c r="L401" s="327"/>
      <c r="M401" s="331"/>
      <c r="N401" s="333"/>
      <c r="O401" s="334"/>
      <c r="P401" s="334"/>
      <c r="Q401" s="335"/>
      <c r="R401" s="336"/>
      <c r="S401" s="334"/>
      <c r="T401" s="334"/>
      <c r="U401" s="335"/>
      <c r="V401" s="336"/>
      <c r="W401" s="334"/>
      <c r="X401" s="334"/>
      <c r="Y401" s="337"/>
      <c r="Z401" s="364"/>
      <c r="AA401" s="327"/>
      <c r="AB401" s="365"/>
      <c r="AF401" s="327"/>
      <c r="AG401" s="366"/>
      <c r="AH401" s="367"/>
      <c r="AI401" s="108"/>
      <c r="AJ401" s="108"/>
      <c r="AK401" s="108"/>
      <c r="AL401" s="108"/>
      <c r="AM401" s="108"/>
      <c r="AN401" s="108"/>
      <c r="AO401" s="108"/>
      <c r="AP401" s="108"/>
      <c r="AQ401" s="108"/>
    </row>
    <row r="402" ht="22.5" customHeight="1">
      <c r="B402" s="181"/>
      <c r="C402" s="309"/>
      <c r="D402" s="368"/>
      <c r="E402" s="181"/>
      <c r="F402" s="309"/>
      <c r="G402" s="309"/>
      <c r="H402" s="310"/>
      <c r="I402" s="181"/>
      <c r="J402" s="309"/>
      <c r="K402" s="309"/>
      <c r="L402" s="310"/>
      <c r="M402" s="181"/>
      <c r="N402" s="342"/>
      <c r="O402" s="343"/>
      <c r="P402" s="343"/>
      <c r="Q402" s="344"/>
      <c r="R402" s="345"/>
      <c r="S402" s="343"/>
      <c r="T402" s="343"/>
      <c r="U402" s="344"/>
      <c r="V402" s="345"/>
      <c r="W402" s="343"/>
      <c r="X402" s="343"/>
      <c r="Y402" s="346"/>
      <c r="Z402" s="369"/>
      <c r="AA402" s="310"/>
      <c r="AB402" s="370"/>
      <c r="AC402" s="309"/>
      <c r="AD402" s="309"/>
      <c r="AE402" s="309"/>
      <c r="AF402" s="310"/>
      <c r="AG402" s="371"/>
      <c r="AH402" s="372"/>
      <c r="AI402" s="108"/>
      <c r="AJ402" s="108"/>
      <c r="AK402" s="108"/>
      <c r="AL402" s="108"/>
      <c r="AM402" s="108"/>
      <c r="AN402" s="108"/>
      <c r="AO402" s="108"/>
      <c r="AP402" s="108"/>
      <c r="AQ402" s="108"/>
    </row>
    <row r="403" ht="22.5" customHeight="1">
      <c r="B403" s="315" t="str">
        <f>IF(ISBLANK(D403), "Missing ID",
IF(CONCATENATE(E403:AG405)="", "Unused",
IF(AND(ISBLANK(E403), ISBLANK(I403)), "Missing Headline and Content",
IF(ISBLANK(M403), "Missing Is True",
IF(AND(M403&lt;&gt;"Yes", M403&lt;&gt;"No"), "Is True must be Yes or No",
IF(AND($AJ$3, NOT(ISBLANK(N403)), NOT(ISNUMBER(N403))), "Changes to Followers for Likes must be a Number",
IF(AND($AK$3, NOT(ISBLANK(O403)), NOT(ISNUMBER(O403))), "Changes to Followers for Disikes must be a Number",
IF(AND($AL$3, NOT(ISBLANK(P403)), NOT(ISNUMBER(P403))), "Changes to Followers for Shares must be a Number",
IF(AND($AM$3, NOT(ISBLANK(Q403)), NOT(ISNUMBER(Q403))), "Changes to Followers for Flags must be a Number",
IF(AND($AJ$3, NOT(ISBLANK(R403)), NOT(ISNUMBER(R403))), "Changes to Credibility for Likes must be a Number",
IF(AND($AK$3, NOT(ISBLANK(S403)), NOT(ISNUMBER(S403))), "Changes to Credibility for Disikes must be a Number",
IF(AND($AL$3, NOT(ISBLANK(T403)), NOT(ISNUMBER(T403))), "Changes to Credibility for Shares must be a Number",
IF(AND($AM$3, NOT(ISBLANK(U403)), NOT(ISNUMBER(U403))), "Changes to Credibility for Flags must be a Number",
IF(AND($AJ$3, $AP$3, NOT(ISBLANK(V403)), NOT(ISNUMBER(V403))), "Number of Likes must be a Number",
IF(AND($AK$3, $AP$3, NOT(ISBLANK(W403)), NOT(ISNUMBER(W403))), "Number of Disikes must be a Number",
IF(AND($AL$3, $AP$3, NOT(ISBLANK(X403)), NOT(ISNUMBER(X403))), "Number of Shares must be a Number",
IF(AND($AM$3, $AP$3, NOT(ISBLANK(Y403)), NOT(ISNUMBER(Y403))), "Number of Flags must be a Number",
IF(AND($AJ$3, $AP$3, NOT(ISBLANK(V403)), V403&lt;0), "Number of Likes cannot be Negative",
IF(AND($AK$3, $AP$3, NOT(ISBLANK(W403)), W403&lt;0), "Number of Disikes cannot be Negative",
IF(AND($AL$3, $AP$3, NOT(ISBLANK(X403)), X403&lt;0), "Number of Shares cannot be Negative",
IF(AND($AM$3, $AP$3, NOT(ISBLANK(Y403)), Y403&lt;0), "Number of Flags cannot be Negative",
IF(AND(CONCATENATE(Z403:AH403)&lt;&gt;"", Z403=""), "Missing 1st Comment Source Name",
IF(AND(CONCATENATE(Z403:AH403)&lt;&gt;"", AB403=""), "Missing 1st Comment Message",
IF(AND($AN$3, $AP$3, CONCATENATE(Z403:AH403)&lt;&gt;"", AG403=""), "Missing 1st Comment Likes",
IF(AND($AO$3, $AP$3, CONCATENATE(Z403:AH403)&lt;&gt;"", AH403=""), "Missing 1st Comment Dislikes",
IF(AND(CONCATENATE(Z404:AH404)&lt;&gt;"", Z404=""), "Missing 2nd Comment Source Name",
IF(AND(CONCATENATE(Z404:AH404)&lt;&gt;"", AB404=""), "Missing 2nd Comment Message",
IF(AND($AN$3, $AP$3, CONCATENATE(Z404:AH404)&lt;&gt;"", AG404=""), "Missing 2nd Comment Likes",
IF(AND($AO$3, $AP$3, CONCATENATE(Z404:AH404)&lt;&gt;"", AH404=""), "Missing 2nd Comment Dislikes",
IF(AND(CONCATENATE(Z405:AH405)&lt;&gt;"", Z405=""), "Missing 3rd Comment Source Name",
IF(AND(CONCATENATE(Z405:AH405)&lt;&gt;"", AB405=""), "Missing 3rd Comment Message",
IF(AND($AN$3, $AP$3, CONCATENATE(Z405:AH405)&lt;&gt;"", AG405=""), "Missing 3rd Comment Likes",
IF(AND($AO$3, $AP$3, CONCATENATE(Z405:AH405)&lt;&gt;"", AH405=""), "Missing 3rd Comment Dislikes", "Valid"
)))))))))))))))))))))))))))))))))</f>
        <v>Unused</v>
      </c>
      <c r="C403" s="302"/>
      <c r="D403" s="316" t="s">
        <v>1420</v>
      </c>
      <c r="E403" s="317"/>
      <c r="F403" s="302"/>
      <c r="G403" s="302"/>
      <c r="H403" s="305"/>
      <c r="I403" s="317"/>
      <c r="J403" s="302"/>
      <c r="K403" s="302"/>
      <c r="L403" s="305"/>
      <c r="M403" s="319"/>
      <c r="N403" s="450"/>
      <c r="O403" s="451"/>
      <c r="P403" s="451"/>
      <c r="Q403" s="452"/>
      <c r="R403" s="453"/>
      <c r="S403" s="451"/>
      <c r="T403" s="451"/>
      <c r="U403" s="452"/>
      <c r="V403" s="453"/>
      <c r="W403" s="451"/>
      <c r="X403" s="451"/>
      <c r="Y403" s="454"/>
      <c r="Z403" s="325"/>
      <c r="AA403" s="305"/>
      <c r="AB403" s="319"/>
      <c r="AC403" s="302"/>
      <c r="AD403" s="302"/>
      <c r="AE403" s="302"/>
      <c r="AF403" s="305"/>
      <c r="AG403" s="328"/>
      <c r="AH403" s="455"/>
      <c r="AI403" s="108"/>
      <c r="AJ403" s="108"/>
      <c r="AK403" s="108"/>
      <c r="AL403" s="108"/>
      <c r="AM403" s="108"/>
      <c r="AN403" s="108"/>
      <c r="AO403" s="108"/>
      <c r="AP403" s="108"/>
      <c r="AQ403" s="108"/>
    </row>
    <row r="404" ht="22.5" customHeight="1">
      <c r="B404" s="331"/>
      <c r="D404" s="332"/>
      <c r="E404" s="331"/>
      <c r="H404" s="327"/>
      <c r="I404" s="331"/>
      <c r="L404" s="327"/>
      <c r="M404" s="331"/>
      <c r="N404" s="333"/>
      <c r="O404" s="334"/>
      <c r="P404" s="334"/>
      <c r="Q404" s="335"/>
      <c r="R404" s="336"/>
      <c r="S404" s="334"/>
      <c r="T404" s="334"/>
      <c r="U404" s="335"/>
      <c r="V404" s="336"/>
      <c r="W404" s="334"/>
      <c r="X404" s="334"/>
      <c r="Y404" s="337"/>
      <c r="Z404" s="338"/>
      <c r="AA404" s="327"/>
      <c r="AB404" s="326"/>
      <c r="AF404" s="327"/>
      <c r="AG404" s="339"/>
      <c r="AH404" s="456"/>
      <c r="AI404" s="108"/>
      <c r="AJ404" s="108"/>
      <c r="AK404" s="108"/>
      <c r="AL404" s="108"/>
      <c r="AM404" s="108"/>
      <c r="AN404" s="108"/>
      <c r="AO404" s="108"/>
      <c r="AP404" s="108"/>
      <c r="AQ404" s="108"/>
    </row>
    <row r="405" ht="22.5" customHeight="1">
      <c r="B405" s="181"/>
      <c r="C405" s="309"/>
      <c r="D405" s="341"/>
      <c r="E405" s="181"/>
      <c r="F405" s="309"/>
      <c r="G405" s="309"/>
      <c r="H405" s="310"/>
      <c r="I405" s="181"/>
      <c r="J405" s="309"/>
      <c r="K405" s="309"/>
      <c r="L405" s="310"/>
      <c r="M405" s="181"/>
      <c r="N405" s="342"/>
      <c r="O405" s="343"/>
      <c r="P405" s="343"/>
      <c r="Q405" s="344"/>
      <c r="R405" s="345"/>
      <c r="S405" s="343"/>
      <c r="T405" s="343"/>
      <c r="U405" s="344"/>
      <c r="V405" s="345"/>
      <c r="W405" s="343"/>
      <c r="X405" s="343"/>
      <c r="Y405" s="346"/>
      <c r="Z405" s="347"/>
      <c r="AA405" s="310"/>
      <c r="AB405" s="348"/>
      <c r="AC405" s="309"/>
      <c r="AD405" s="309"/>
      <c r="AE405" s="309"/>
      <c r="AF405" s="310"/>
      <c r="AG405" s="349"/>
      <c r="AH405" s="457"/>
      <c r="AI405" s="108"/>
      <c r="AJ405" s="108"/>
      <c r="AK405" s="108"/>
      <c r="AL405" s="108"/>
      <c r="AM405" s="108"/>
      <c r="AN405" s="108"/>
      <c r="AO405" s="108"/>
      <c r="AP405" s="108"/>
      <c r="AQ405" s="108"/>
    </row>
    <row r="406" ht="22.5" customHeight="1">
      <c r="B406" s="315" t="str">
        <f>IF(ISBLANK(D406), "Missing ID",
IF(CONCATENATE(E406:AG408)="", "Unused",
IF(AND(ISBLANK(E406), ISBLANK(I406)), "Missing Headline and Content",
IF(ISBLANK(M406), "Missing Is True",
IF(AND(M406&lt;&gt;"Yes", M406&lt;&gt;"No"), "Is True must be Yes or No",
IF(AND($AJ$3, NOT(ISBLANK(N406)), NOT(ISNUMBER(N406))), "Changes to Followers for Likes must be a Number",
IF(AND($AK$3, NOT(ISBLANK(O406)), NOT(ISNUMBER(O406))), "Changes to Followers for Disikes must be a Number",
IF(AND($AL$3, NOT(ISBLANK(P406)), NOT(ISNUMBER(P406))), "Changes to Followers for Shares must be a Number",
IF(AND($AM$3, NOT(ISBLANK(Q406)), NOT(ISNUMBER(Q406))), "Changes to Followers for Flags must be a Number",
IF(AND($AJ$3, NOT(ISBLANK(R406)), NOT(ISNUMBER(R406))), "Changes to Credibility for Likes must be a Number",
IF(AND($AK$3, NOT(ISBLANK(S406)), NOT(ISNUMBER(S406))), "Changes to Credibility for Disikes must be a Number",
IF(AND($AL$3, NOT(ISBLANK(T406)), NOT(ISNUMBER(T406))), "Changes to Credibility for Shares must be a Number",
IF(AND($AM$3, NOT(ISBLANK(U406)), NOT(ISNUMBER(U406))), "Changes to Credibility for Flags must be a Number",
IF(AND($AJ$3, $AP$3, NOT(ISBLANK(V406)), NOT(ISNUMBER(V406))), "Number of Likes must be a Number",
IF(AND($AK$3, $AP$3, NOT(ISBLANK(W406)), NOT(ISNUMBER(W406))), "Number of Disikes must be a Number",
IF(AND($AL$3, $AP$3, NOT(ISBLANK(X406)), NOT(ISNUMBER(X406))), "Number of Shares must be a Number",
IF(AND($AM$3, $AP$3, NOT(ISBLANK(Y406)), NOT(ISNUMBER(Y406))), "Number of Flags must be a Number",
IF(AND($AJ$3, $AP$3, NOT(ISBLANK(V406)), V406&lt;0), "Number of Likes cannot be Negative",
IF(AND($AK$3, $AP$3, NOT(ISBLANK(W406)), W406&lt;0), "Number of Disikes cannot be Negative",
IF(AND($AL$3, $AP$3, NOT(ISBLANK(X406)), X406&lt;0), "Number of Shares cannot be Negative",
IF(AND($AM$3, $AP$3, NOT(ISBLANK(Y406)), Y406&lt;0), "Number of Flags cannot be Negative",
IF(AND(CONCATENATE(Z406:AH406)&lt;&gt;"", Z406=""), "Missing 1st Comment Source Name",
IF(AND(CONCATENATE(Z406:AH406)&lt;&gt;"", AB406=""), "Missing 1st Comment Message",
IF(AND($AN$3, $AP$3, CONCATENATE(Z406:AH406)&lt;&gt;"", AG406=""), "Missing 1st Comment Likes",
IF(AND($AO$3, $AP$3, CONCATENATE(Z406:AH406)&lt;&gt;"", AH406=""), "Missing 1st Comment Dislikes",
IF(AND(CONCATENATE(Z407:AH407)&lt;&gt;"", Z407=""), "Missing 2nd Comment Source Name",
IF(AND(CONCATENATE(Z407:AH407)&lt;&gt;"", AB407=""), "Missing 2nd Comment Message",
IF(AND($AN$3, $AP$3, CONCATENATE(Z407:AH407)&lt;&gt;"", AG407=""), "Missing 2nd Comment Likes",
IF(AND($AO$3, $AP$3, CONCATENATE(Z407:AH407)&lt;&gt;"", AH407=""), "Missing 2nd Comment Dislikes",
IF(AND(CONCATENATE(Z408:AH408)&lt;&gt;"", Z408=""), "Missing 3rd Comment Source Name",
IF(AND(CONCATENATE(Z408:AH408)&lt;&gt;"", AB408=""), "Missing 3rd Comment Message",
IF(AND($AN$3, $AP$3, CONCATENATE(Z408:AH408)&lt;&gt;"", AG408=""), "Missing 3rd Comment Likes",
IF(AND($AO$3, $AP$3, CONCATENATE(Z408:AH408)&lt;&gt;"", AH408=""), "Missing 3rd Comment Dislikes", "Valid"
)))))))))))))))))))))))))))))))))</f>
        <v>Unused</v>
      </c>
      <c r="C406" s="302"/>
      <c r="D406" s="351" t="s">
        <v>1421</v>
      </c>
      <c r="E406" s="352"/>
      <c r="F406" s="302"/>
      <c r="G406" s="302"/>
      <c r="H406" s="305"/>
      <c r="I406" s="352"/>
      <c r="J406" s="302"/>
      <c r="K406" s="302"/>
      <c r="L406" s="305"/>
      <c r="M406" s="354"/>
      <c r="N406" s="355"/>
      <c r="O406" s="356"/>
      <c r="P406" s="356"/>
      <c r="Q406" s="357"/>
      <c r="R406" s="358"/>
      <c r="S406" s="356"/>
      <c r="T406" s="356"/>
      <c r="U406" s="357"/>
      <c r="V406" s="358"/>
      <c r="W406" s="356"/>
      <c r="X406" s="356"/>
      <c r="Y406" s="359"/>
      <c r="Z406" s="360"/>
      <c r="AA406" s="305"/>
      <c r="AB406" s="354"/>
      <c r="AC406" s="302"/>
      <c r="AD406" s="302"/>
      <c r="AE406" s="302"/>
      <c r="AF406" s="305"/>
      <c r="AG406" s="361"/>
      <c r="AH406" s="458"/>
      <c r="AI406" s="108"/>
      <c r="AJ406" s="108"/>
      <c r="AK406" s="108"/>
      <c r="AL406" s="108"/>
      <c r="AM406" s="108"/>
      <c r="AN406" s="108"/>
      <c r="AO406" s="108"/>
      <c r="AP406" s="108"/>
      <c r="AQ406" s="108"/>
    </row>
    <row r="407" ht="22.5" customHeight="1">
      <c r="B407" s="331"/>
      <c r="D407" s="363"/>
      <c r="E407" s="331"/>
      <c r="H407" s="327"/>
      <c r="I407" s="331"/>
      <c r="L407" s="327"/>
      <c r="M407" s="331"/>
      <c r="N407" s="333"/>
      <c r="O407" s="334"/>
      <c r="P407" s="334"/>
      <c r="Q407" s="335"/>
      <c r="R407" s="336"/>
      <c r="S407" s="334"/>
      <c r="T407" s="334"/>
      <c r="U407" s="335"/>
      <c r="V407" s="336"/>
      <c r="W407" s="334"/>
      <c r="X407" s="334"/>
      <c r="Y407" s="337"/>
      <c r="Z407" s="364"/>
      <c r="AA407" s="327"/>
      <c r="AB407" s="365"/>
      <c r="AF407" s="327"/>
      <c r="AG407" s="366"/>
      <c r="AH407" s="367"/>
      <c r="AI407" s="108"/>
      <c r="AJ407" s="108"/>
      <c r="AK407" s="108"/>
      <c r="AL407" s="108"/>
      <c r="AM407" s="108"/>
      <c r="AN407" s="108"/>
      <c r="AO407" s="108"/>
      <c r="AP407" s="108"/>
      <c r="AQ407" s="108"/>
    </row>
    <row r="408" ht="22.5" customHeight="1">
      <c r="B408" s="181"/>
      <c r="C408" s="309"/>
      <c r="D408" s="368"/>
      <c r="E408" s="181"/>
      <c r="F408" s="309"/>
      <c r="G408" s="309"/>
      <c r="H408" s="310"/>
      <c r="I408" s="181"/>
      <c r="J408" s="309"/>
      <c r="K408" s="309"/>
      <c r="L408" s="310"/>
      <c r="M408" s="181"/>
      <c r="N408" s="342"/>
      <c r="O408" s="343"/>
      <c r="P408" s="343"/>
      <c r="Q408" s="344"/>
      <c r="R408" s="345"/>
      <c r="S408" s="343"/>
      <c r="T408" s="343"/>
      <c r="U408" s="344"/>
      <c r="V408" s="345"/>
      <c r="W408" s="343"/>
      <c r="X408" s="343"/>
      <c r="Y408" s="346"/>
      <c r="Z408" s="369"/>
      <c r="AA408" s="310"/>
      <c r="AB408" s="370"/>
      <c r="AC408" s="309"/>
      <c r="AD408" s="309"/>
      <c r="AE408" s="309"/>
      <c r="AF408" s="310"/>
      <c r="AG408" s="371"/>
      <c r="AH408" s="372"/>
      <c r="AI408" s="108"/>
      <c r="AJ408" s="108"/>
      <c r="AK408" s="108"/>
      <c r="AL408" s="108"/>
      <c r="AM408" s="108"/>
      <c r="AN408" s="108"/>
      <c r="AO408" s="108"/>
      <c r="AP408" s="108"/>
      <c r="AQ408" s="108"/>
    </row>
    <row r="409" ht="22.5" customHeight="1">
      <c r="B409" s="315" t="str">
        <f>IF(ISBLANK(D409), "Missing ID",
IF(CONCATENATE(E409:AG411)="", "Unused",
IF(AND(ISBLANK(E409), ISBLANK(I409)), "Missing Headline and Content",
IF(ISBLANK(M409), "Missing Is True",
IF(AND(M409&lt;&gt;"Yes", M409&lt;&gt;"No"), "Is True must be Yes or No",
IF(AND($AJ$3, NOT(ISBLANK(N409)), NOT(ISNUMBER(N409))), "Changes to Followers for Likes must be a Number",
IF(AND($AK$3, NOT(ISBLANK(O409)), NOT(ISNUMBER(O409))), "Changes to Followers for Disikes must be a Number",
IF(AND($AL$3, NOT(ISBLANK(P409)), NOT(ISNUMBER(P409))), "Changes to Followers for Shares must be a Number",
IF(AND($AM$3, NOT(ISBLANK(Q409)), NOT(ISNUMBER(Q409))), "Changes to Followers for Flags must be a Number",
IF(AND($AJ$3, NOT(ISBLANK(R409)), NOT(ISNUMBER(R409))), "Changes to Credibility for Likes must be a Number",
IF(AND($AK$3, NOT(ISBLANK(S409)), NOT(ISNUMBER(S409))), "Changes to Credibility for Disikes must be a Number",
IF(AND($AL$3, NOT(ISBLANK(T409)), NOT(ISNUMBER(T409))), "Changes to Credibility for Shares must be a Number",
IF(AND($AM$3, NOT(ISBLANK(U409)), NOT(ISNUMBER(U409))), "Changes to Credibility for Flags must be a Number",
IF(AND($AJ$3, $AP$3, NOT(ISBLANK(V409)), NOT(ISNUMBER(V409))), "Number of Likes must be a Number",
IF(AND($AK$3, $AP$3, NOT(ISBLANK(W409)), NOT(ISNUMBER(W409))), "Number of Disikes must be a Number",
IF(AND($AL$3, $AP$3, NOT(ISBLANK(X409)), NOT(ISNUMBER(X409))), "Number of Shares must be a Number",
IF(AND($AM$3, $AP$3, NOT(ISBLANK(Y409)), NOT(ISNUMBER(Y409))), "Number of Flags must be a Number",
IF(AND($AJ$3, $AP$3, NOT(ISBLANK(V409)), V409&lt;0), "Number of Likes cannot be Negative",
IF(AND($AK$3, $AP$3, NOT(ISBLANK(W409)), W409&lt;0), "Number of Disikes cannot be Negative",
IF(AND($AL$3, $AP$3, NOT(ISBLANK(X409)), X409&lt;0), "Number of Shares cannot be Negative",
IF(AND($AM$3, $AP$3, NOT(ISBLANK(Y409)), Y409&lt;0), "Number of Flags cannot be Negative",
IF(AND(CONCATENATE(Z409:AH409)&lt;&gt;"", Z409=""), "Missing 1st Comment Source Name",
IF(AND(CONCATENATE(Z409:AH409)&lt;&gt;"", AB409=""), "Missing 1st Comment Message",
IF(AND($AN$3, $AP$3, CONCATENATE(Z409:AH409)&lt;&gt;"", AG409=""), "Missing 1st Comment Likes",
IF(AND($AO$3, $AP$3, CONCATENATE(Z409:AH409)&lt;&gt;"", AH409=""), "Missing 1st Comment Dislikes",
IF(AND(CONCATENATE(Z410:AH410)&lt;&gt;"", Z410=""), "Missing 2nd Comment Source Name",
IF(AND(CONCATENATE(Z410:AH410)&lt;&gt;"", AB410=""), "Missing 2nd Comment Message",
IF(AND($AN$3, $AP$3, CONCATENATE(Z410:AH410)&lt;&gt;"", AG410=""), "Missing 2nd Comment Likes",
IF(AND($AO$3, $AP$3, CONCATENATE(Z410:AH410)&lt;&gt;"", AH410=""), "Missing 2nd Comment Dislikes",
IF(AND(CONCATENATE(Z411:AH411)&lt;&gt;"", Z411=""), "Missing 3rd Comment Source Name",
IF(AND(CONCATENATE(Z411:AH411)&lt;&gt;"", AB411=""), "Missing 3rd Comment Message",
IF(AND($AN$3, $AP$3, CONCATENATE(Z411:AH411)&lt;&gt;"", AG411=""), "Missing 3rd Comment Likes",
IF(AND($AO$3, $AP$3, CONCATENATE(Z411:AH411)&lt;&gt;"", AH411=""), "Missing 3rd Comment Dislikes", "Valid"
)))))))))))))))))))))))))))))))))</f>
        <v>Unused</v>
      </c>
      <c r="C409" s="302"/>
      <c r="D409" s="316" t="s">
        <v>1422</v>
      </c>
      <c r="E409" s="317"/>
      <c r="F409" s="302"/>
      <c r="G409" s="302"/>
      <c r="H409" s="305"/>
      <c r="I409" s="317"/>
      <c r="J409" s="302"/>
      <c r="K409" s="302"/>
      <c r="L409" s="305"/>
      <c r="M409" s="319"/>
      <c r="N409" s="450"/>
      <c r="O409" s="451"/>
      <c r="P409" s="451"/>
      <c r="Q409" s="452"/>
      <c r="R409" s="453"/>
      <c r="S409" s="451"/>
      <c r="T409" s="451"/>
      <c r="U409" s="452"/>
      <c r="V409" s="453"/>
      <c r="W409" s="451"/>
      <c r="X409" s="451"/>
      <c r="Y409" s="454"/>
      <c r="Z409" s="325"/>
      <c r="AA409" s="305"/>
      <c r="AB409" s="319"/>
      <c r="AC409" s="302"/>
      <c r="AD409" s="302"/>
      <c r="AE409" s="302"/>
      <c r="AF409" s="305"/>
      <c r="AG409" s="328"/>
      <c r="AH409" s="455"/>
      <c r="AI409" s="108"/>
      <c r="AJ409" s="108"/>
      <c r="AK409" s="108"/>
      <c r="AL409" s="108"/>
      <c r="AM409" s="108"/>
      <c r="AN409" s="108"/>
      <c r="AO409" s="108"/>
      <c r="AP409" s="108"/>
      <c r="AQ409" s="108"/>
    </row>
    <row r="410" ht="22.5" customHeight="1">
      <c r="B410" s="331"/>
      <c r="D410" s="332"/>
      <c r="E410" s="331"/>
      <c r="H410" s="327"/>
      <c r="I410" s="331"/>
      <c r="L410" s="327"/>
      <c r="M410" s="331"/>
      <c r="N410" s="333"/>
      <c r="O410" s="334"/>
      <c r="P410" s="334"/>
      <c r="Q410" s="335"/>
      <c r="R410" s="336"/>
      <c r="S410" s="334"/>
      <c r="T410" s="334"/>
      <c r="U410" s="335"/>
      <c r="V410" s="336"/>
      <c r="W410" s="334"/>
      <c r="X410" s="334"/>
      <c r="Y410" s="337"/>
      <c r="Z410" s="338"/>
      <c r="AA410" s="327"/>
      <c r="AB410" s="326"/>
      <c r="AF410" s="327"/>
      <c r="AG410" s="339"/>
      <c r="AH410" s="456"/>
      <c r="AI410" s="108"/>
      <c r="AJ410" s="108"/>
      <c r="AK410" s="108"/>
      <c r="AL410" s="108"/>
      <c r="AM410" s="108"/>
      <c r="AN410" s="108"/>
      <c r="AO410" s="108"/>
      <c r="AP410" s="108"/>
      <c r="AQ410" s="108"/>
    </row>
    <row r="411" ht="22.5" customHeight="1">
      <c r="B411" s="181"/>
      <c r="C411" s="309"/>
      <c r="D411" s="341"/>
      <c r="E411" s="181"/>
      <c r="F411" s="309"/>
      <c r="G411" s="309"/>
      <c r="H411" s="310"/>
      <c r="I411" s="181"/>
      <c r="J411" s="309"/>
      <c r="K411" s="309"/>
      <c r="L411" s="310"/>
      <c r="M411" s="181"/>
      <c r="N411" s="342"/>
      <c r="O411" s="343"/>
      <c r="P411" s="343"/>
      <c r="Q411" s="344"/>
      <c r="R411" s="345"/>
      <c r="S411" s="343"/>
      <c r="T411" s="343"/>
      <c r="U411" s="344"/>
      <c r="V411" s="345"/>
      <c r="W411" s="343"/>
      <c r="X411" s="343"/>
      <c r="Y411" s="346"/>
      <c r="Z411" s="347"/>
      <c r="AA411" s="310"/>
      <c r="AB411" s="348"/>
      <c r="AC411" s="309"/>
      <c r="AD411" s="309"/>
      <c r="AE411" s="309"/>
      <c r="AF411" s="310"/>
      <c r="AG411" s="349"/>
      <c r="AH411" s="457"/>
      <c r="AI411" s="108"/>
      <c r="AJ411" s="108"/>
      <c r="AK411" s="108"/>
      <c r="AL411" s="108"/>
      <c r="AM411" s="108"/>
      <c r="AN411" s="108"/>
      <c r="AO411" s="108"/>
      <c r="AP411" s="108"/>
      <c r="AQ411" s="108"/>
    </row>
    <row r="412" ht="22.5" customHeight="1">
      <c r="B412" s="315" t="str">
        <f>IF(ISBLANK(D412), "Missing ID",
IF(CONCATENATE(E412:AG414)="", "Unused",
IF(AND(ISBLANK(E412), ISBLANK(I412)), "Missing Headline and Content",
IF(ISBLANK(M412), "Missing Is True",
IF(AND(M412&lt;&gt;"Yes", M412&lt;&gt;"No"), "Is True must be Yes or No",
IF(AND($AJ$3, NOT(ISBLANK(N412)), NOT(ISNUMBER(N412))), "Changes to Followers for Likes must be a Number",
IF(AND($AK$3, NOT(ISBLANK(O412)), NOT(ISNUMBER(O412))), "Changes to Followers for Disikes must be a Number",
IF(AND($AL$3, NOT(ISBLANK(P412)), NOT(ISNUMBER(P412))), "Changes to Followers for Shares must be a Number",
IF(AND($AM$3, NOT(ISBLANK(Q412)), NOT(ISNUMBER(Q412))), "Changes to Followers for Flags must be a Number",
IF(AND($AJ$3, NOT(ISBLANK(R412)), NOT(ISNUMBER(R412))), "Changes to Credibility for Likes must be a Number",
IF(AND($AK$3, NOT(ISBLANK(S412)), NOT(ISNUMBER(S412))), "Changes to Credibility for Disikes must be a Number",
IF(AND($AL$3, NOT(ISBLANK(T412)), NOT(ISNUMBER(T412))), "Changes to Credibility for Shares must be a Number",
IF(AND($AM$3, NOT(ISBLANK(U412)), NOT(ISNUMBER(U412))), "Changes to Credibility for Flags must be a Number",
IF(AND($AJ$3, $AP$3, NOT(ISBLANK(V412)), NOT(ISNUMBER(V412))), "Number of Likes must be a Number",
IF(AND($AK$3, $AP$3, NOT(ISBLANK(W412)), NOT(ISNUMBER(W412))), "Number of Disikes must be a Number",
IF(AND($AL$3, $AP$3, NOT(ISBLANK(X412)), NOT(ISNUMBER(X412))), "Number of Shares must be a Number",
IF(AND($AM$3, $AP$3, NOT(ISBLANK(Y412)), NOT(ISNUMBER(Y412))), "Number of Flags must be a Number",
IF(AND($AJ$3, $AP$3, NOT(ISBLANK(V412)), V412&lt;0), "Number of Likes cannot be Negative",
IF(AND($AK$3, $AP$3, NOT(ISBLANK(W412)), W412&lt;0), "Number of Disikes cannot be Negative",
IF(AND($AL$3, $AP$3, NOT(ISBLANK(X412)), X412&lt;0), "Number of Shares cannot be Negative",
IF(AND($AM$3, $AP$3, NOT(ISBLANK(Y412)), Y412&lt;0), "Number of Flags cannot be Negative",
IF(AND(CONCATENATE(Z412:AH412)&lt;&gt;"", Z412=""), "Missing 1st Comment Source Name",
IF(AND(CONCATENATE(Z412:AH412)&lt;&gt;"", AB412=""), "Missing 1st Comment Message",
IF(AND($AN$3, $AP$3, CONCATENATE(Z412:AH412)&lt;&gt;"", AG412=""), "Missing 1st Comment Likes",
IF(AND($AO$3, $AP$3, CONCATENATE(Z412:AH412)&lt;&gt;"", AH412=""), "Missing 1st Comment Dislikes",
IF(AND(CONCATENATE(Z413:AH413)&lt;&gt;"", Z413=""), "Missing 2nd Comment Source Name",
IF(AND(CONCATENATE(Z413:AH413)&lt;&gt;"", AB413=""), "Missing 2nd Comment Message",
IF(AND($AN$3, $AP$3, CONCATENATE(Z413:AH413)&lt;&gt;"", AG413=""), "Missing 2nd Comment Likes",
IF(AND($AO$3, $AP$3, CONCATENATE(Z413:AH413)&lt;&gt;"", AH413=""), "Missing 2nd Comment Dislikes",
IF(AND(CONCATENATE(Z414:AH414)&lt;&gt;"", Z414=""), "Missing 3rd Comment Source Name",
IF(AND(CONCATENATE(Z414:AH414)&lt;&gt;"", AB414=""), "Missing 3rd Comment Message",
IF(AND($AN$3, $AP$3, CONCATENATE(Z414:AH414)&lt;&gt;"", AG414=""), "Missing 3rd Comment Likes",
IF(AND($AO$3, $AP$3, CONCATENATE(Z414:AH414)&lt;&gt;"", AH414=""), "Missing 3rd Comment Dislikes", "Valid"
)))))))))))))))))))))))))))))))))</f>
        <v>Unused</v>
      </c>
      <c r="C412" s="302"/>
      <c r="D412" s="351" t="s">
        <v>1423</v>
      </c>
      <c r="E412" s="352"/>
      <c r="F412" s="302"/>
      <c r="G412" s="302"/>
      <c r="H412" s="305"/>
      <c r="I412" s="352"/>
      <c r="J412" s="302"/>
      <c r="K412" s="302"/>
      <c r="L412" s="305"/>
      <c r="M412" s="354"/>
      <c r="N412" s="355"/>
      <c r="O412" s="356"/>
      <c r="P412" s="356"/>
      <c r="Q412" s="357"/>
      <c r="R412" s="358"/>
      <c r="S412" s="356"/>
      <c r="T412" s="356"/>
      <c r="U412" s="357"/>
      <c r="V412" s="358"/>
      <c r="W412" s="356"/>
      <c r="X412" s="356"/>
      <c r="Y412" s="359"/>
      <c r="Z412" s="360"/>
      <c r="AA412" s="305"/>
      <c r="AB412" s="354"/>
      <c r="AC412" s="302"/>
      <c r="AD412" s="302"/>
      <c r="AE412" s="302"/>
      <c r="AF412" s="305"/>
      <c r="AG412" s="361"/>
      <c r="AH412" s="458"/>
      <c r="AI412" s="108"/>
      <c r="AJ412" s="108"/>
      <c r="AK412" s="108"/>
      <c r="AL412" s="108"/>
      <c r="AM412" s="108"/>
      <c r="AN412" s="108"/>
      <c r="AO412" s="108"/>
      <c r="AP412" s="108"/>
      <c r="AQ412" s="108"/>
    </row>
    <row r="413" ht="22.5" customHeight="1">
      <c r="B413" s="331"/>
      <c r="D413" s="363"/>
      <c r="E413" s="331"/>
      <c r="H413" s="327"/>
      <c r="I413" s="331"/>
      <c r="L413" s="327"/>
      <c r="M413" s="331"/>
      <c r="N413" s="333"/>
      <c r="O413" s="334"/>
      <c r="P413" s="334"/>
      <c r="Q413" s="335"/>
      <c r="R413" s="336"/>
      <c r="S413" s="334"/>
      <c r="T413" s="334"/>
      <c r="U413" s="335"/>
      <c r="V413" s="336"/>
      <c r="W413" s="334"/>
      <c r="X413" s="334"/>
      <c r="Y413" s="337"/>
      <c r="Z413" s="364"/>
      <c r="AA413" s="327"/>
      <c r="AB413" s="365"/>
      <c r="AF413" s="327"/>
      <c r="AG413" s="366"/>
      <c r="AH413" s="367"/>
      <c r="AI413" s="108"/>
      <c r="AJ413" s="108"/>
      <c r="AK413" s="108"/>
      <c r="AL413" s="108"/>
      <c r="AM413" s="108"/>
      <c r="AN413" s="108"/>
      <c r="AO413" s="108"/>
      <c r="AP413" s="108"/>
      <c r="AQ413" s="108"/>
    </row>
    <row r="414" ht="22.5" customHeight="1">
      <c r="B414" s="181"/>
      <c r="C414" s="309"/>
      <c r="D414" s="368"/>
      <c r="E414" s="181"/>
      <c r="F414" s="309"/>
      <c r="G414" s="309"/>
      <c r="H414" s="310"/>
      <c r="I414" s="181"/>
      <c r="J414" s="309"/>
      <c r="K414" s="309"/>
      <c r="L414" s="310"/>
      <c r="M414" s="181"/>
      <c r="N414" s="342"/>
      <c r="O414" s="343"/>
      <c r="P414" s="343"/>
      <c r="Q414" s="344"/>
      <c r="R414" s="345"/>
      <c r="S414" s="343"/>
      <c r="T414" s="343"/>
      <c r="U414" s="344"/>
      <c r="V414" s="345"/>
      <c r="W414" s="343"/>
      <c r="X414" s="343"/>
      <c r="Y414" s="346"/>
      <c r="Z414" s="369"/>
      <c r="AA414" s="310"/>
      <c r="AB414" s="370"/>
      <c r="AC414" s="309"/>
      <c r="AD414" s="309"/>
      <c r="AE414" s="309"/>
      <c r="AF414" s="310"/>
      <c r="AG414" s="371"/>
      <c r="AH414" s="372"/>
      <c r="AI414" s="108"/>
      <c r="AJ414" s="108"/>
      <c r="AK414" s="108"/>
      <c r="AL414" s="108"/>
      <c r="AM414" s="108"/>
      <c r="AN414" s="108"/>
      <c r="AO414" s="108"/>
      <c r="AP414" s="108"/>
      <c r="AQ414" s="108"/>
    </row>
    <row r="415" ht="22.5" customHeight="1">
      <c r="B415" s="315" t="str">
        <f>IF(ISBLANK(D415), "Missing ID",
IF(CONCATENATE(E415:AG417)="", "Unused",
IF(AND(ISBLANK(E415), ISBLANK(I415)), "Missing Headline and Content",
IF(ISBLANK(M415), "Missing Is True",
IF(AND(M415&lt;&gt;"Yes", M415&lt;&gt;"No"), "Is True must be Yes or No",
IF(AND($AJ$3, NOT(ISBLANK(N415)), NOT(ISNUMBER(N415))), "Changes to Followers for Likes must be a Number",
IF(AND($AK$3, NOT(ISBLANK(O415)), NOT(ISNUMBER(O415))), "Changes to Followers for Disikes must be a Number",
IF(AND($AL$3, NOT(ISBLANK(P415)), NOT(ISNUMBER(P415))), "Changes to Followers for Shares must be a Number",
IF(AND($AM$3, NOT(ISBLANK(Q415)), NOT(ISNUMBER(Q415))), "Changes to Followers for Flags must be a Number",
IF(AND($AJ$3, NOT(ISBLANK(R415)), NOT(ISNUMBER(R415))), "Changes to Credibility for Likes must be a Number",
IF(AND($AK$3, NOT(ISBLANK(S415)), NOT(ISNUMBER(S415))), "Changes to Credibility for Disikes must be a Number",
IF(AND($AL$3, NOT(ISBLANK(T415)), NOT(ISNUMBER(T415))), "Changes to Credibility for Shares must be a Number",
IF(AND($AM$3, NOT(ISBLANK(U415)), NOT(ISNUMBER(U415))), "Changes to Credibility for Flags must be a Number",
IF(AND($AJ$3, $AP$3, NOT(ISBLANK(V415)), NOT(ISNUMBER(V415))), "Number of Likes must be a Number",
IF(AND($AK$3, $AP$3, NOT(ISBLANK(W415)), NOT(ISNUMBER(W415))), "Number of Disikes must be a Number",
IF(AND($AL$3, $AP$3, NOT(ISBLANK(X415)), NOT(ISNUMBER(X415))), "Number of Shares must be a Number",
IF(AND($AM$3, $AP$3, NOT(ISBLANK(Y415)), NOT(ISNUMBER(Y415))), "Number of Flags must be a Number",
IF(AND($AJ$3, $AP$3, NOT(ISBLANK(V415)), V415&lt;0), "Number of Likes cannot be Negative",
IF(AND($AK$3, $AP$3, NOT(ISBLANK(W415)), W415&lt;0), "Number of Disikes cannot be Negative",
IF(AND($AL$3, $AP$3, NOT(ISBLANK(X415)), X415&lt;0), "Number of Shares cannot be Negative",
IF(AND($AM$3, $AP$3, NOT(ISBLANK(Y415)), Y415&lt;0), "Number of Flags cannot be Negative",
IF(AND(CONCATENATE(Z415:AH415)&lt;&gt;"", Z415=""), "Missing 1st Comment Source Name",
IF(AND(CONCATENATE(Z415:AH415)&lt;&gt;"", AB415=""), "Missing 1st Comment Message",
IF(AND($AN$3, $AP$3, CONCATENATE(Z415:AH415)&lt;&gt;"", AG415=""), "Missing 1st Comment Likes",
IF(AND($AO$3, $AP$3, CONCATENATE(Z415:AH415)&lt;&gt;"", AH415=""), "Missing 1st Comment Dislikes",
IF(AND(CONCATENATE(Z416:AH416)&lt;&gt;"", Z416=""), "Missing 2nd Comment Source Name",
IF(AND(CONCATENATE(Z416:AH416)&lt;&gt;"", AB416=""), "Missing 2nd Comment Message",
IF(AND($AN$3, $AP$3, CONCATENATE(Z416:AH416)&lt;&gt;"", AG416=""), "Missing 2nd Comment Likes",
IF(AND($AO$3, $AP$3, CONCATENATE(Z416:AH416)&lt;&gt;"", AH416=""), "Missing 2nd Comment Dislikes",
IF(AND(CONCATENATE(Z417:AH417)&lt;&gt;"", Z417=""), "Missing 3rd Comment Source Name",
IF(AND(CONCATENATE(Z417:AH417)&lt;&gt;"", AB417=""), "Missing 3rd Comment Message",
IF(AND($AN$3, $AP$3, CONCATENATE(Z417:AH417)&lt;&gt;"", AG417=""), "Missing 3rd Comment Likes",
IF(AND($AO$3, $AP$3, CONCATENATE(Z417:AH417)&lt;&gt;"", AH417=""), "Missing 3rd Comment Dislikes", "Valid"
)))))))))))))))))))))))))))))))))</f>
        <v>Unused</v>
      </c>
      <c r="C415" s="302"/>
      <c r="D415" s="316" t="s">
        <v>1424</v>
      </c>
      <c r="E415" s="317"/>
      <c r="F415" s="302"/>
      <c r="G415" s="302"/>
      <c r="H415" s="305"/>
      <c r="I415" s="317"/>
      <c r="J415" s="302"/>
      <c r="K415" s="302"/>
      <c r="L415" s="305"/>
      <c r="M415" s="319"/>
      <c r="N415" s="450"/>
      <c r="O415" s="451"/>
      <c r="P415" s="451"/>
      <c r="Q415" s="452"/>
      <c r="R415" s="453"/>
      <c r="S415" s="451"/>
      <c r="T415" s="451"/>
      <c r="U415" s="452"/>
      <c r="V415" s="453"/>
      <c r="W415" s="451"/>
      <c r="X415" s="451"/>
      <c r="Y415" s="454"/>
      <c r="Z415" s="325"/>
      <c r="AA415" s="305"/>
      <c r="AB415" s="319"/>
      <c r="AC415" s="302"/>
      <c r="AD415" s="302"/>
      <c r="AE415" s="302"/>
      <c r="AF415" s="305"/>
      <c r="AG415" s="328"/>
      <c r="AH415" s="455"/>
      <c r="AI415" s="108"/>
      <c r="AJ415" s="108"/>
      <c r="AK415" s="108"/>
      <c r="AL415" s="108"/>
      <c r="AM415" s="108"/>
      <c r="AN415" s="108"/>
      <c r="AO415" s="108"/>
      <c r="AP415" s="108"/>
      <c r="AQ415" s="108"/>
    </row>
    <row r="416" ht="22.5" customHeight="1">
      <c r="B416" s="331"/>
      <c r="D416" s="332"/>
      <c r="E416" s="331"/>
      <c r="H416" s="327"/>
      <c r="I416" s="331"/>
      <c r="L416" s="327"/>
      <c r="M416" s="331"/>
      <c r="N416" s="333"/>
      <c r="O416" s="334"/>
      <c r="P416" s="334"/>
      <c r="Q416" s="335"/>
      <c r="R416" s="336"/>
      <c r="S416" s="334"/>
      <c r="T416" s="334"/>
      <c r="U416" s="335"/>
      <c r="V416" s="336"/>
      <c r="W416" s="334"/>
      <c r="X416" s="334"/>
      <c r="Y416" s="337"/>
      <c r="Z416" s="338"/>
      <c r="AA416" s="327"/>
      <c r="AB416" s="326"/>
      <c r="AF416" s="327"/>
      <c r="AG416" s="339"/>
      <c r="AH416" s="456"/>
      <c r="AI416" s="108"/>
      <c r="AJ416" s="108"/>
      <c r="AK416" s="108"/>
      <c r="AL416" s="108"/>
      <c r="AM416" s="108"/>
      <c r="AN416" s="108"/>
      <c r="AO416" s="108"/>
      <c r="AP416" s="108"/>
      <c r="AQ416" s="108"/>
    </row>
    <row r="417" ht="22.5" customHeight="1">
      <c r="B417" s="181"/>
      <c r="C417" s="309"/>
      <c r="D417" s="341"/>
      <c r="E417" s="181"/>
      <c r="F417" s="309"/>
      <c r="G417" s="309"/>
      <c r="H417" s="310"/>
      <c r="I417" s="181"/>
      <c r="J417" s="309"/>
      <c r="K417" s="309"/>
      <c r="L417" s="310"/>
      <c r="M417" s="181"/>
      <c r="N417" s="342"/>
      <c r="O417" s="343"/>
      <c r="P417" s="343"/>
      <c r="Q417" s="344"/>
      <c r="R417" s="345"/>
      <c r="S417" s="343"/>
      <c r="T417" s="343"/>
      <c r="U417" s="344"/>
      <c r="V417" s="345"/>
      <c r="W417" s="343"/>
      <c r="X417" s="343"/>
      <c r="Y417" s="346"/>
      <c r="Z417" s="347"/>
      <c r="AA417" s="310"/>
      <c r="AB417" s="348"/>
      <c r="AC417" s="309"/>
      <c r="AD417" s="309"/>
      <c r="AE417" s="309"/>
      <c r="AF417" s="310"/>
      <c r="AG417" s="349"/>
      <c r="AH417" s="457"/>
      <c r="AI417" s="108"/>
      <c r="AJ417" s="108"/>
      <c r="AK417" s="108"/>
      <c r="AL417" s="108"/>
      <c r="AM417" s="108"/>
      <c r="AN417" s="108"/>
      <c r="AO417" s="108"/>
      <c r="AP417" s="108"/>
      <c r="AQ417" s="108"/>
    </row>
    <row r="418" ht="22.5" customHeight="1">
      <c r="B418" s="315" t="str">
        <f>IF(ISBLANK(D418), "Missing ID",
IF(CONCATENATE(E418:AG420)="", "Unused",
IF(AND(ISBLANK(E418), ISBLANK(I418)), "Missing Headline and Content",
IF(ISBLANK(M418), "Missing Is True",
IF(AND(M418&lt;&gt;"Yes", M418&lt;&gt;"No"), "Is True must be Yes or No",
IF(AND($AJ$3, NOT(ISBLANK(N418)), NOT(ISNUMBER(N418))), "Changes to Followers for Likes must be a Number",
IF(AND($AK$3, NOT(ISBLANK(O418)), NOT(ISNUMBER(O418))), "Changes to Followers for Disikes must be a Number",
IF(AND($AL$3, NOT(ISBLANK(P418)), NOT(ISNUMBER(P418))), "Changes to Followers for Shares must be a Number",
IF(AND($AM$3, NOT(ISBLANK(Q418)), NOT(ISNUMBER(Q418))), "Changes to Followers for Flags must be a Number",
IF(AND($AJ$3, NOT(ISBLANK(R418)), NOT(ISNUMBER(R418))), "Changes to Credibility for Likes must be a Number",
IF(AND($AK$3, NOT(ISBLANK(S418)), NOT(ISNUMBER(S418))), "Changes to Credibility for Disikes must be a Number",
IF(AND($AL$3, NOT(ISBLANK(T418)), NOT(ISNUMBER(T418))), "Changes to Credibility for Shares must be a Number",
IF(AND($AM$3, NOT(ISBLANK(U418)), NOT(ISNUMBER(U418))), "Changes to Credibility for Flags must be a Number",
IF(AND($AJ$3, $AP$3, NOT(ISBLANK(V418)), NOT(ISNUMBER(V418))), "Number of Likes must be a Number",
IF(AND($AK$3, $AP$3, NOT(ISBLANK(W418)), NOT(ISNUMBER(W418))), "Number of Disikes must be a Number",
IF(AND($AL$3, $AP$3, NOT(ISBLANK(X418)), NOT(ISNUMBER(X418))), "Number of Shares must be a Number",
IF(AND($AM$3, $AP$3, NOT(ISBLANK(Y418)), NOT(ISNUMBER(Y418))), "Number of Flags must be a Number",
IF(AND($AJ$3, $AP$3, NOT(ISBLANK(V418)), V418&lt;0), "Number of Likes cannot be Negative",
IF(AND($AK$3, $AP$3, NOT(ISBLANK(W418)), W418&lt;0), "Number of Disikes cannot be Negative",
IF(AND($AL$3, $AP$3, NOT(ISBLANK(X418)), X418&lt;0), "Number of Shares cannot be Negative",
IF(AND($AM$3, $AP$3, NOT(ISBLANK(Y418)), Y418&lt;0), "Number of Flags cannot be Negative",
IF(AND(CONCATENATE(Z418:AH418)&lt;&gt;"", Z418=""), "Missing 1st Comment Source Name",
IF(AND(CONCATENATE(Z418:AH418)&lt;&gt;"", AB418=""), "Missing 1st Comment Message",
IF(AND($AN$3, $AP$3, CONCATENATE(Z418:AH418)&lt;&gt;"", AG418=""), "Missing 1st Comment Likes",
IF(AND($AO$3, $AP$3, CONCATENATE(Z418:AH418)&lt;&gt;"", AH418=""), "Missing 1st Comment Dislikes",
IF(AND(CONCATENATE(Z419:AH419)&lt;&gt;"", Z419=""), "Missing 2nd Comment Source Name",
IF(AND(CONCATENATE(Z419:AH419)&lt;&gt;"", AB419=""), "Missing 2nd Comment Message",
IF(AND($AN$3, $AP$3, CONCATENATE(Z419:AH419)&lt;&gt;"", AG419=""), "Missing 2nd Comment Likes",
IF(AND($AO$3, $AP$3, CONCATENATE(Z419:AH419)&lt;&gt;"", AH419=""), "Missing 2nd Comment Dislikes",
IF(AND(CONCATENATE(Z420:AH420)&lt;&gt;"", Z420=""), "Missing 3rd Comment Source Name",
IF(AND(CONCATENATE(Z420:AH420)&lt;&gt;"", AB420=""), "Missing 3rd Comment Message",
IF(AND($AN$3, $AP$3, CONCATENATE(Z420:AH420)&lt;&gt;"", AG420=""), "Missing 3rd Comment Likes",
IF(AND($AO$3, $AP$3, CONCATENATE(Z420:AH420)&lt;&gt;"", AH420=""), "Missing 3rd Comment Dislikes", "Valid"
)))))))))))))))))))))))))))))))))</f>
        <v>Unused</v>
      </c>
      <c r="C418" s="302"/>
      <c r="D418" s="351" t="s">
        <v>1425</v>
      </c>
      <c r="E418" s="352"/>
      <c r="F418" s="302"/>
      <c r="G418" s="302"/>
      <c r="H418" s="305"/>
      <c r="I418" s="352"/>
      <c r="J418" s="302"/>
      <c r="K418" s="302"/>
      <c r="L418" s="305"/>
      <c r="M418" s="354"/>
      <c r="N418" s="355"/>
      <c r="O418" s="356"/>
      <c r="P418" s="356"/>
      <c r="Q418" s="357"/>
      <c r="R418" s="358"/>
      <c r="S418" s="356"/>
      <c r="T418" s="356"/>
      <c r="U418" s="357"/>
      <c r="V418" s="358"/>
      <c r="W418" s="356"/>
      <c r="X418" s="356"/>
      <c r="Y418" s="359"/>
      <c r="Z418" s="360"/>
      <c r="AA418" s="305"/>
      <c r="AB418" s="354"/>
      <c r="AC418" s="302"/>
      <c r="AD418" s="302"/>
      <c r="AE418" s="302"/>
      <c r="AF418" s="305"/>
      <c r="AG418" s="361"/>
      <c r="AH418" s="458"/>
      <c r="AI418" s="108"/>
      <c r="AJ418" s="108"/>
      <c r="AK418" s="108"/>
      <c r="AL418" s="108"/>
      <c r="AM418" s="108"/>
      <c r="AN418" s="108"/>
      <c r="AO418" s="108"/>
      <c r="AP418" s="108"/>
      <c r="AQ418" s="108"/>
    </row>
    <row r="419" ht="22.5" customHeight="1">
      <c r="B419" s="331"/>
      <c r="D419" s="363"/>
      <c r="E419" s="331"/>
      <c r="H419" s="327"/>
      <c r="I419" s="331"/>
      <c r="L419" s="327"/>
      <c r="M419" s="331"/>
      <c r="N419" s="333"/>
      <c r="O419" s="334"/>
      <c r="P419" s="334"/>
      <c r="Q419" s="335"/>
      <c r="R419" s="336"/>
      <c r="S419" s="334"/>
      <c r="T419" s="334"/>
      <c r="U419" s="335"/>
      <c r="V419" s="336"/>
      <c r="W419" s="334"/>
      <c r="X419" s="334"/>
      <c r="Y419" s="337"/>
      <c r="Z419" s="364"/>
      <c r="AA419" s="327"/>
      <c r="AB419" s="365"/>
      <c r="AF419" s="327"/>
      <c r="AG419" s="366"/>
      <c r="AH419" s="367"/>
      <c r="AI419" s="108"/>
      <c r="AJ419" s="108"/>
      <c r="AK419" s="108"/>
      <c r="AL419" s="108"/>
      <c r="AM419" s="108"/>
      <c r="AN419" s="108"/>
      <c r="AO419" s="108"/>
      <c r="AP419" s="108"/>
      <c r="AQ419" s="108"/>
    </row>
    <row r="420" ht="22.5" customHeight="1">
      <c r="B420" s="181"/>
      <c r="C420" s="309"/>
      <c r="D420" s="368"/>
      <c r="E420" s="181"/>
      <c r="F420" s="309"/>
      <c r="G420" s="309"/>
      <c r="H420" s="310"/>
      <c r="I420" s="181"/>
      <c r="J420" s="309"/>
      <c r="K420" s="309"/>
      <c r="L420" s="310"/>
      <c r="M420" s="181"/>
      <c r="N420" s="342"/>
      <c r="O420" s="343"/>
      <c r="P420" s="343"/>
      <c r="Q420" s="344"/>
      <c r="R420" s="345"/>
      <c r="S420" s="343"/>
      <c r="T420" s="343"/>
      <c r="U420" s="344"/>
      <c r="V420" s="345"/>
      <c r="W420" s="343"/>
      <c r="X420" s="343"/>
      <c r="Y420" s="346"/>
      <c r="Z420" s="369"/>
      <c r="AA420" s="310"/>
      <c r="AB420" s="370"/>
      <c r="AC420" s="309"/>
      <c r="AD420" s="309"/>
      <c r="AE420" s="309"/>
      <c r="AF420" s="310"/>
      <c r="AG420" s="371"/>
      <c r="AH420" s="372"/>
      <c r="AI420" s="108"/>
      <c r="AJ420" s="108"/>
      <c r="AK420" s="108"/>
      <c r="AL420" s="108"/>
      <c r="AM420" s="108"/>
      <c r="AN420" s="108"/>
      <c r="AO420" s="108"/>
      <c r="AP420" s="108"/>
      <c r="AQ420" s="108"/>
    </row>
    <row r="421" ht="22.5" customHeight="1">
      <c r="B421" s="315" t="str">
        <f>IF(ISBLANK(D421), "Missing ID",
IF(CONCATENATE(E421:AG423)="", "Unused",
IF(AND(ISBLANK(E421), ISBLANK(I421)), "Missing Headline and Content",
IF(ISBLANK(M421), "Missing Is True",
IF(AND(M421&lt;&gt;"Yes", M421&lt;&gt;"No"), "Is True must be Yes or No",
IF(AND($AJ$3, NOT(ISBLANK(N421)), NOT(ISNUMBER(N421))), "Changes to Followers for Likes must be a Number",
IF(AND($AK$3, NOT(ISBLANK(O421)), NOT(ISNUMBER(O421))), "Changes to Followers for Disikes must be a Number",
IF(AND($AL$3, NOT(ISBLANK(P421)), NOT(ISNUMBER(P421))), "Changes to Followers for Shares must be a Number",
IF(AND($AM$3, NOT(ISBLANK(Q421)), NOT(ISNUMBER(Q421))), "Changes to Followers for Flags must be a Number",
IF(AND($AJ$3, NOT(ISBLANK(R421)), NOT(ISNUMBER(R421))), "Changes to Credibility for Likes must be a Number",
IF(AND($AK$3, NOT(ISBLANK(S421)), NOT(ISNUMBER(S421))), "Changes to Credibility for Disikes must be a Number",
IF(AND($AL$3, NOT(ISBLANK(T421)), NOT(ISNUMBER(T421))), "Changes to Credibility for Shares must be a Number",
IF(AND($AM$3, NOT(ISBLANK(U421)), NOT(ISNUMBER(U421))), "Changes to Credibility for Flags must be a Number",
IF(AND($AJ$3, $AP$3, NOT(ISBLANK(V421)), NOT(ISNUMBER(V421))), "Number of Likes must be a Number",
IF(AND($AK$3, $AP$3, NOT(ISBLANK(W421)), NOT(ISNUMBER(W421))), "Number of Disikes must be a Number",
IF(AND($AL$3, $AP$3, NOT(ISBLANK(X421)), NOT(ISNUMBER(X421))), "Number of Shares must be a Number",
IF(AND($AM$3, $AP$3, NOT(ISBLANK(Y421)), NOT(ISNUMBER(Y421))), "Number of Flags must be a Number",
IF(AND($AJ$3, $AP$3, NOT(ISBLANK(V421)), V421&lt;0), "Number of Likes cannot be Negative",
IF(AND($AK$3, $AP$3, NOT(ISBLANK(W421)), W421&lt;0), "Number of Disikes cannot be Negative",
IF(AND($AL$3, $AP$3, NOT(ISBLANK(X421)), X421&lt;0), "Number of Shares cannot be Negative",
IF(AND($AM$3, $AP$3, NOT(ISBLANK(Y421)), Y421&lt;0), "Number of Flags cannot be Negative",
IF(AND(CONCATENATE(Z421:AH421)&lt;&gt;"", Z421=""), "Missing 1st Comment Source Name",
IF(AND(CONCATENATE(Z421:AH421)&lt;&gt;"", AB421=""), "Missing 1st Comment Message",
IF(AND($AN$3, $AP$3, CONCATENATE(Z421:AH421)&lt;&gt;"", AG421=""), "Missing 1st Comment Likes",
IF(AND($AO$3, $AP$3, CONCATENATE(Z421:AH421)&lt;&gt;"", AH421=""), "Missing 1st Comment Dislikes",
IF(AND(CONCATENATE(Z422:AH422)&lt;&gt;"", Z422=""), "Missing 2nd Comment Source Name",
IF(AND(CONCATENATE(Z422:AH422)&lt;&gt;"", AB422=""), "Missing 2nd Comment Message",
IF(AND($AN$3, $AP$3, CONCATENATE(Z422:AH422)&lt;&gt;"", AG422=""), "Missing 2nd Comment Likes",
IF(AND($AO$3, $AP$3, CONCATENATE(Z422:AH422)&lt;&gt;"", AH422=""), "Missing 2nd Comment Dislikes",
IF(AND(CONCATENATE(Z423:AH423)&lt;&gt;"", Z423=""), "Missing 3rd Comment Source Name",
IF(AND(CONCATENATE(Z423:AH423)&lt;&gt;"", AB423=""), "Missing 3rd Comment Message",
IF(AND($AN$3, $AP$3, CONCATENATE(Z423:AH423)&lt;&gt;"", AG423=""), "Missing 3rd Comment Likes",
IF(AND($AO$3, $AP$3, CONCATENATE(Z423:AH423)&lt;&gt;"", AH423=""), "Missing 3rd Comment Dislikes", "Valid"
)))))))))))))))))))))))))))))))))</f>
        <v>Unused</v>
      </c>
      <c r="C421" s="302"/>
      <c r="D421" s="316" t="s">
        <v>1426</v>
      </c>
      <c r="E421" s="317"/>
      <c r="F421" s="302"/>
      <c r="G421" s="302"/>
      <c r="H421" s="305"/>
      <c r="I421" s="317"/>
      <c r="J421" s="302"/>
      <c r="K421" s="302"/>
      <c r="L421" s="305"/>
      <c r="M421" s="319"/>
      <c r="N421" s="450"/>
      <c r="O421" s="451"/>
      <c r="P421" s="451"/>
      <c r="Q421" s="452"/>
      <c r="R421" s="453"/>
      <c r="S421" s="451"/>
      <c r="T421" s="451"/>
      <c r="U421" s="452"/>
      <c r="V421" s="453"/>
      <c r="W421" s="451"/>
      <c r="X421" s="451"/>
      <c r="Y421" s="454"/>
      <c r="Z421" s="325"/>
      <c r="AA421" s="305"/>
      <c r="AB421" s="319"/>
      <c r="AC421" s="302"/>
      <c r="AD421" s="302"/>
      <c r="AE421" s="302"/>
      <c r="AF421" s="305"/>
      <c r="AG421" s="328"/>
      <c r="AH421" s="455"/>
      <c r="AI421" s="108"/>
      <c r="AJ421" s="108"/>
      <c r="AK421" s="108"/>
      <c r="AL421" s="108"/>
      <c r="AM421" s="108"/>
      <c r="AN421" s="108"/>
      <c r="AO421" s="108"/>
      <c r="AP421" s="108"/>
      <c r="AQ421" s="108"/>
    </row>
    <row r="422" ht="22.5" customHeight="1">
      <c r="B422" s="331"/>
      <c r="D422" s="332"/>
      <c r="E422" s="331"/>
      <c r="H422" s="327"/>
      <c r="I422" s="331"/>
      <c r="L422" s="327"/>
      <c r="M422" s="331"/>
      <c r="N422" s="333"/>
      <c r="O422" s="334"/>
      <c r="P422" s="334"/>
      <c r="Q422" s="335"/>
      <c r="R422" s="336"/>
      <c r="S422" s="334"/>
      <c r="T422" s="334"/>
      <c r="U422" s="335"/>
      <c r="V422" s="336"/>
      <c r="W422" s="334"/>
      <c r="X422" s="334"/>
      <c r="Y422" s="337"/>
      <c r="Z422" s="338"/>
      <c r="AA422" s="327"/>
      <c r="AB422" s="326"/>
      <c r="AF422" s="327"/>
      <c r="AG422" s="339"/>
      <c r="AH422" s="456"/>
      <c r="AI422" s="108"/>
      <c r="AJ422" s="108"/>
      <c r="AK422" s="108"/>
      <c r="AL422" s="108"/>
      <c r="AM422" s="108"/>
      <c r="AN422" s="108"/>
      <c r="AO422" s="108"/>
      <c r="AP422" s="108"/>
      <c r="AQ422" s="108"/>
    </row>
    <row r="423" ht="22.5" customHeight="1">
      <c r="B423" s="181"/>
      <c r="C423" s="309"/>
      <c r="D423" s="341"/>
      <c r="E423" s="181"/>
      <c r="F423" s="309"/>
      <c r="G423" s="309"/>
      <c r="H423" s="310"/>
      <c r="I423" s="181"/>
      <c r="J423" s="309"/>
      <c r="K423" s="309"/>
      <c r="L423" s="310"/>
      <c r="M423" s="181"/>
      <c r="N423" s="342"/>
      <c r="O423" s="343"/>
      <c r="P423" s="343"/>
      <c r="Q423" s="344"/>
      <c r="R423" s="345"/>
      <c r="S423" s="343"/>
      <c r="T423" s="343"/>
      <c r="U423" s="344"/>
      <c r="V423" s="345"/>
      <c r="W423" s="343"/>
      <c r="X423" s="343"/>
      <c r="Y423" s="346"/>
      <c r="Z423" s="347"/>
      <c r="AA423" s="310"/>
      <c r="AB423" s="348"/>
      <c r="AC423" s="309"/>
      <c r="AD423" s="309"/>
      <c r="AE423" s="309"/>
      <c r="AF423" s="310"/>
      <c r="AG423" s="349"/>
      <c r="AH423" s="457"/>
      <c r="AI423" s="108"/>
      <c r="AJ423" s="108"/>
      <c r="AK423" s="108"/>
      <c r="AL423" s="108"/>
      <c r="AM423" s="108"/>
      <c r="AN423" s="108"/>
      <c r="AO423" s="108"/>
      <c r="AP423" s="108"/>
      <c r="AQ423" s="108"/>
    </row>
    <row r="424" ht="22.5" customHeight="1">
      <c r="B424" s="315" t="str">
        <f>IF(ISBLANK(D424), "Missing ID",
IF(CONCATENATE(E424:AG426)="", "Unused",
IF(AND(ISBLANK(E424), ISBLANK(I424)), "Missing Headline and Content",
IF(ISBLANK(M424), "Missing Is True",
IF(AND(M424&lt;&gt;"Yes", M424&lt;&gt;"No"), "Is True must be Yes or No",
IF(AND($AJ$3, NOT(ISBLANK(N424)), NOT(ISNUMBER(N424))), "Changes to Followers for Likes must be a Number",
IF(AND($AK$3, NOT(ISBLANK(O424)), NOT(ISNUMBER(O424))), "Changes to Followers for Disikes must be a Number",
IF(AND($AL$3, NOT(ISBLANK(P424)), NOT(ISNUMBER(P424))), "Changes to Followers for Shares must be a Number",
IF(AND($AM$3, NOT(ISBLANK(Q424)), NOT(ISNUMBER(Q424))), "Changes to Followers for Flags must be a Number",
IF(AND($AJ$3, NOT(ISBLANK(R424)), NOT(ISNUMBER(R424))), "Changes to Credibility for Likes must be a Number",
IF(AND($AK$3, NOT(ISBLANK(S424)), NOT(ISNUMBER(S424))), "Changes to Credibility for Disikes must be a Number",
IF(AND($AL$3, NOT(ISBLANK(T424)), NOT(ISNUMBER(T424))), "Changes to Credibility for Shares must be a Number",
IF(AND($AM$3, NOT(ISBLANK(U424)), NOT(ISNUMBER(U424))), "Changes to Credibility for Flags must be a Number",
IF(AND($AJ$3, $AP$3, NOT(ISBLANK(V424)), NOT(ISNUMBER(V424))), "Number of Likes must be a Number",
IF(AND($AK$3, $AP$3, NOT(ISBLANK(W424)), NOT(ISNUMBER(W424))), "Number of Disikes must be a Number",
IF(AND($AL$3, $AP$3, NOT(ISBLANK(X424)), NOT(ISNUMBER(X424))), "Number of Shares must be a Number",
IF(AND($AM$3, $AP$3, NOT(ISBLANK(Y424)), NOT(ISNUMBER(Y424))), "Number of Flags must be a Number",
IF(AND($AJ$3, $AP$3, NOT(ISBLANK(V424)), V424&lt;0), "Number of Likes cannot be Negative",
IF(AND($AK$3, $AP$3, NOT(ISBLANK(W424)), W424&lt;0), "Number of Disikes cannot be Negative",
IF(AND($AL$3, $AP$3, NOT(ISBLANK(X424)), X424&lt;0), "Number of Shares cannot be Negative",
IF(AND($AM$3, $AP$3, NOT(ISBLANK(Y424)), Y424&lt;0), "Number of Flags cannot be Negative",
IF(AND(CONCATENATE(Z424:AH424)&lt;&gt;"", Z424=""), "Missing 1st Comment Source Name",
IF(AND(CONCATENATE(Z424:AH424)&lt;&gt;"", AB424=""), "Missing 1st Comment Message",
IF(AND($AN$3, $AP$3, CONCATENATE(Z424:AH424)&lt;&gt;"", AG424=""), "Missing 1st Comment Likes",
IF(AND($AO$3, $AP$3, CONCATENATE(Z424:AH424)&lt;&gt;"", AH424=""), "Missing 1st Comment Dislikes",
IF(AND(CONCATENATE(Z425:AH425)&lt;&gt;"", Z425=""), "Missing 2nd Comment Source Name",
IF(AND(CONCATENATE(Z425:AH425)&lt;&gt;"", AB425=""), "Missing 2nd Comment Message",
IF(AND($AN$3, $AP$3, CONCATENATE(Z425:AH425)&lt;&gt;"", AG425=""), "Missing 2nd Comment Likes",
IF(AND($AO$3, $AP$3, CONCATENATE(Z425:AH425)&lt;&gt;"", AH425=""), "Missing 2nd Comment Dislikes",
IF(AND(CONCATENATE(Z426:AH426)&lt;&gt;"", Z426=""), "Missing 3rd Comment Source Name",
IF(AND(CONCATENATE(Z426:AH426)&lt;&gt;"", AB426=""), "Missing 3rd Comment Message",
IF(AND($AN$3, $AP$3, CONCATENATE(Z426:AH426)&lt;&gt;"", AG426=""), "Missing 3rd Comment Likes",
IF(AND($AO$3, $AP$3, CONCATENATE(Z426:AH426)&lt;&gt;"", AH426=""), "Missing 3rd Comment Dislikes", "Valid"
)))))))))))))))))))))))))))))))))</f>
        <v>Unused</v>
      </c>
      <c r="C424" s="302"/>
      <c r="D424" s="351" t="s">
        <v>1427</v>
      </c>
      <c r="E424" s="352"/>
      <c r="F424" s="302"/>
      <c r="G424" s="302"/>
      <c r="H424" s="305"/>
      <c r="I424" s="352"/>
      <c r="J424" s="302"/>
      <c r="K424" s="302"/>
      <c r="L424" s="305"/>
      <c r="M424" s="354"/>
      <c r="N424" s="355"/>
      <c r="O424" s="356"/>
      <c r="P424" s="356"/>
      <c r="Q424" s="357"/>
      <c r="R424" s="358"/>
      <c r="S424" s="356"/>
      <c r="T424" s="356"/>
      <c r="U424" s="357"/>
      <c r="V424" s="358"/>
      <c r="W424" s="356"/>
      <c r="X424" s="356"/>
      <c r="Y424" s="359"/>
      <c r="Z424" s="360"/>
      <c r="AA424" s="305"/>
      <c r="AB424" s="354"/>
      <c r="AC424" s="302"/>
      <c r="AD424" s="302"/>
      <c r="AE424" s="302"/>
      <c r="AF424" s="305"/>
      <c r="AG424" s="361"/>
      <c r="AH424" s="458"/>
      <c r="AI424" s="108"/>
      <c r="AJ424" s="108"/>
      <c r="AK424" s="108"/>
      <c r="AL424" s="108"/>
      <c r="AM424" s="108"/>
      <c r="AN424" s="108"/>
      <c r="AO424" s="108"/>
      <c r="AP424" s="108"/>
      <c r="AQ424" s="108"/>
    </row>
    <row r="425" ht="22.5" customHeight="1">
      <c r="B425" s="331"/>
      <c r="D425" s="363"/>
      <c r="E425" s="331"/>
      <c r="H425" s="327"/>
      <c r="I425" s="331"/>
      <c r="L425" s="327"/>
      <c r="M425" s="331"/>
      <c r="N425" s="333"/>
      <c r="O425" s="334"/>
      <c r="P425" s="334"/>
      <c r="Q425" s="335"/>
      <c r="R425" s="336"/>
      <c r="S425" s="334"/>
      <c r="T425" s="334"/>
      <c r="U425" s="335"/>
      <c r="V425" s="336"/>
      <c r="W425" s="334"/>
      <c r="X425" s="334"/>
      <c r="Y425" s="337"/>
      <c r="Z425" s="364"/>
      <c r="AA425" s="327"/>
      <c r="AB425" s="365"/>
      <c r="AF425" s="327"/>
      <c r="AG425" s="366"/>
      <c r="AH425" s="367"/>
      <c r="AI425" s="108"/>
      <c r="AJ425" s="108"/>
      <c r="AK425" s="108"/>
      <c r="AL425" s="108"/>
      <c r="AM425" s="108"/>
      <c r="AN425" s="108"/>
      <c r="AO425" s="108"/>
      <c r="AP425" s="108"/>
      <c r="AQ425" s="108"/>
    </row>
    <row r="426" ht="22.5" customHeight="1">
      <c r="B426" s="181"/>
      <c r="C426" s="309"/>
      <c r="D426" s="368"/>
      <c r="E426" s="181"/>
      <c r="F426" s="309"/>
      <c r="G426" s="309"/>
      <c r="H426" s="310"/>
      <c r="I426" s="181"/>
      <c r="J426" s="309"/>
      <c r="K426" s="309"/>
      <c r="L426" s="310"/>
      <c r="M426" s="181"/>
      <c r="N426" s="342"/>
      <c r="O426" s="343"/>
      <c r="P426" s="343"/>
      <c r="Q426" s="344"/>
      <c r="R426" s="345"/>
      <c r="S426" s="343"/>
      <c r="T426" s="343"/>
      <c r="U426" s="344"/>
      <c r="V426" s="345"/>
      <c r="W426" s="343"/>
      <c r="X426" s="343"/>
      <c r="Y426" s="346"/>
      <c r="Z426" s="369"/>
      <c r="AA426" s="310"/>
      <c r="AB426" s="370"/>
      <c r="AC426" s="309"/>
      <c r="AD426" s="309"/>
      <c r="AE426" s="309"/>
      <c r="AF426" s="310"/>
      <c r="AG426" s="371"/>
      <c r="AH426" s="372"/>
      <c r="AI426" s="108"/>
      <c r="AJ426" s="108"/>
      <c r="AK426" s="108"/>
      <c r="AL426" s="108"/>
      <c r="AM426" s="108"/>
      <c r="AN426" s="108"/>
      <c r="AO426" s="108"/>
      <c r="AP426" s="108"/>
      <c r="AQ426" s="108"/>
    </row>
    <row r="427" ht="22.5" customHeight="1">
      <c r="B427" s="315" t="str">
        <f>IF(ISBLANK(D427), "Missing ID",
IF(CONCATENATE(E427:AG429)="", "Unused",
IF(AND(ISBLANK(E427), ISBLANK(I427)), "Missing Headline and Content",
IF(ISBLANK(M427), "Missing Is True",
IF(AND(M427&lt;&gt;"Yes", M427&lt;&gt;"No"), "Is True must be Yes or No",
IF(AND($AJ$3, NOT(ISBLANK(N427)), NOT(ISNUMBER(N427))), "Changes to Followers for Likes must be a Number",
IF(AND($AK$3, NOT(ISBLANK(O427)), NOT(ISNUMBER(O427))), "Changes to Followers for Disikes must be a Number",
IF(AND($AL$3, NOT(ISBLANK(P427)), NOT(ISNUMBER(P427))), "Changes to Followers for Shares must be a Number",
IF(AND($AM$3, NOT(ISBLANK(Q427)), NOT(ISNUMBER(Q427))), "Changes to Followers for Flags must be a Number",
IF(AND($AJ$3, NOT(ISBLANK(R427)), NOT(ISNUMBER(R427))), "Changes to Credibility for Likes must be a Number",
IF(AND($AK$3, NOT(ISBLANK(S427)), NOT(ISNUMBER(S427))), "Changes to Credibility for Disikes must be a Number",
IF(AND($AL$3, NOT(ISBLANK(T427)), NOT(ISNUMBER(T427))), "Changes to Credibility for Shares must be a Number",
IF(AND($AM$3, NOT(ISBLANK(U427)), NOT(ISNUMBER(U427))), "Changes to Credibility for Flags must be a Number",
IF(AND($AJ$3, $AP$3, NOT(ISBLANK(V427)), NOT(ISNUMBER(V427))), "Number of Likes must be a Number",
IF(AND($AK$3, $AP$3, NOT(ISBLANK(W427)), NOT(ISNUMBER(W427))), "Number of Disikes must be a Number",
IF(AND($AL$3, $AP$3, NOT(ISBLANK(X427)), NOT(ISNUMBER(X427))), "Number of Shares must be a Number",
IF(AND($AM$3, $AP$3, NOT(ISBLANK(Y427)), NOT(ISNUMBER(Y427))), "Number of Flags must be a Number",
IF(AND($AJ$3, $AP$3, NOT(ISBLANK(V427)), V427&lt;0), "Number of Likes cannot be Negative",
IF(AND($AK$3, $AP$3, NOT(ISBLANK(W427)), W427&lt;0), "Number of Disikes cannot be Negative",
IF(AND($AL$3, $AP$3, NOT(ISBLANK(X427)), X427&lt;0), "Number of Shares cannot be Negative",
IF(AND($AM$3, $AP$3, NOT(ISBLANK(Y427)), Y427&lt;0), "Number of Flags cannot be Negative",
IF(AND(CONCATENATE(Z427:AH427)&lt;&gt;"", Z427=""), "Missing 1st Comment Source Name",
IF(AND(CONCATENATE(Z427:AH427)&lt;&gt;"", AB427=""), "Missing 1st Comment Message",
IF(AND($AN$3, $AP$3, CONCATENATE(Z427:AH427)&lt;&gt;"", AG427=""), "Missing 1st Comment Likes",
IF(AND($AO$3, $AP$3, CONCATENATE(Z427:AH427)&lt;&gt;"", AH427=""), "Missing 1st Comment Dislikes",
IF(AND(CONCATENATE(Z428:AH428)&lt;&gt;"", Z428=""), "Missing 2nd Comment Source Name",
IF(AND(CONCATENATE(Z428:AH428)&lt;&gt;"", AB428=""), "Missing 2nd Comment Message",
IF(AND($AN$3, $AP$3, CONCATENATE(Z428:AH428)&lt;&gt;"", AG428=""), "Missing 2nd Comment Likes",
IF(AND($AO$3, $AP$3, CONCATENATE(Z428:AH428)&lt;&gt;"", AH428=""), "Missing 2nd Comment Dislikes",
IF(AND(CONCATENATE(Z429:AH429)&lt;&gt;"", Z429=""), "Missing 3rd Comment Source Name",
IF(AND(CONCATENATE(Z429:AH429)&lt;&gt;"", AB429=""), "Missing 3rd Comment Message",
IF(AND($AN$3, $AP$3, CONCATENATE(Z429:AH429)&lt;&gt;"", AG429=""), "Missing 3rd Comment Likes",
IF(AND($AO$3, $AP$3, CONCATENATE(Z429:AH429)&lt;&gt;"", AH429=""), "Missing 3rd Comment Dislikes", "Valid"
)))))))))))))))))))))))))))))))))</f>
        <v>Unused</v>
      </c>
      <c r="C427" s="302"/>
      <c r="D427" s="316" t="s">
        <v>1428</v>
      </c>
      <c r="E427" s="317"/>
      <c r="F427" s="302"/>
      <c r="G427" s="302"/>
      <c r="H427" s="305"/>
      <c r="I427" s="317"/>
      <c r="J427" s="302"/>
      <c r="K427" s="302"/>
      <c r="L427" s="305"/>
      <c r="M427" s="319"/>
      <c r="N427" s="450"/>
      <c r="O427" s="451"/>
      <c r="P427" s="451"/>
      <c r="Q427" s="452"/>
      <c r="R427" s="453"/>
      <c r="S427" s="451"/>
      <c r="T427" s="451"/>
      <c r="U427" s="452"/>
      <c r="V427" s="453"/>
      <c r="W427" s="451"/>
      <c r="X427" s="451"/>
      <c r="Y427" s="454"/>
      <c r="Z427" s="325"/>
      <c r="AA427" s="305"/>
      <c r="AB427" s="319"/>
      <c r="AC427" s="302"/>
      <c r="AD427" s="302"/>
      <c r="AE427" s="302"/>
      <c r="AF427" s="305"/>
      <c r="AG427" s="328"/>
      <c r="AH427" s="455"/>
      <c r="AI427" s="108"/>
      <c r="AJ427" s="108"/>
      <c r="AK427" s="108"/>
      <c r="AL427" s="108"/>
      <c r="AM427" s="108"/>
      <c r="AN427" s="108"/>
      <c r="AO427" s="108"/>
      <c r="AP427" s="108"/>
      <c r="AQ427" s="108"/>
    </row>
    <row r="428" ht="22.5" customHeight="1">
      <c r="B428" s="331"/>
      <c r="D428" s="332"/>
      <c r="E428" s="331"/>
      <c r="H428" s="327"/>
      <c r="I428" s="331"/>
      <c r="L428" s="327"/>
      <c r="M428" s="331"/>
      <c r="N428" s="333"/>
      <c r="O428" s="334"/>
      <c r="P428" s="334"/>
      <c r="Q428" s="335"/>
      <c r="R428" s="336"/>
      <c r="S428" s="334"/>
      <c r="T428" s="334"/>
      <c r="U428" s="335"/>
      <c r="V428" s="336"/>
      <c r="W428" s="334"/>
      <c r="X428" s="334"/>
      <c r="Y428" s="337"/>
      <c r="Z428" s="338"/>
      <c r="AA428" s="327"/>
      <c r="AB428" s="326"/>
      <c r="AF428" s="327"/>
      <c r="AG428" s="339"/>
      <c r="AH428" s="456"/>
      <c r="AI428" s="108"/>
      <c r="AJ428" s="108"/>
      <c r="AK428" s="108"/>
      <c r="AL428" s="108"/>
      <c r="AM428" s="108"/>
      <c r="AN428" s="108"/>
      <c r="AO428" s="108"/>
      <c r="AP428" s="108"/>
      <c r="AQ428" s="108"/>
    </row>
    <row r="429" ht="22.5" customHeight="1">
      <c r="B429" s="181"/>
      <c r="C429" s="309"/>
      <c r="D429" s="341"/>
      <c r="E429" s="181"/>
      <c r="F429" s="309"/>
      <c r="G429" s="309"/>
      <c r="H429" s="310"/>
      <c r="I429" s="181"/>
      <c r="J429" s="309"/>
      <c r="K429" s="309"/>
      <c r="L429" s="310"/>
      <c r="M429" s="181"/>
      <c r="N429" s="342"/>
      <c r="O429" s="343"/>
      <c r="P429" s="343"/>
      <c r="Q429" s="344"/>
      <c r="R429" s="345"/>
      <c r="S429" s="343"/>
      <c r="T429" s="343"/>
      <c r="U429" s="344"/>
      <c r="V429" s="345"/>
      <c r="W429" s="343"/>
      <c r="X429" s="343"/>
      <c r="Y429" s="346"/>
      <c r="Z429" s="347"/>
      <c r="AA429" s="310"/>
      <c r="AB429" s="348"/>
      <c r="AC429" s="309"/>
      <c r="AD429" s="309"/>
      <c r="AE429" s="309"/>
      <c r="AF429" s="310"/>
      <c r="AG429" s="349"/>
      <c r="AH429" s="457"/>
      <c r="AI429" s="108"/>
      <c r="AJ429" s="108"/>
      <c r="AK429" s="108"/>
      <c r="AL429" s="108"/>
      <c r="AM429" s="108"/>
      <c r="AN429" s="108"/>
      <c r="AO429" s="108"/>
      <c r="AP429" s="108"/>
      <c r="AQ429" s="108"/>
    </row>
    <row r="430" ht="22.5" customHeight="1">
      <c r="B430" s="315" t="str">
        <f>IF(ISBLANK(D430), "Missing ID",
IF(CONCATENATE(E430:AG432)="", "Unused",
IF(AND(ISBLANK(E430), ISBLANK(I430)), "Missing Headline and Content",
IF(ISBLANK(M430), "Missing Is True",
IF(AND(M430&lt;&gt;"Yes", M430&lt;&gt;"No"), "Is True must be Yes or No",
IF(AND($AJ$3, NOT(ISBLANK(N430)), NOT(ISNUMBER(N430))), "Changes to Followers for Likes must be a Number",
IF(AND($AK$3, NOT(ISBLANK(O430)), NOT(ISNUMBER(O430))), "Changes to Followers for Disikes must be a Number",
IF(AND($AL$3, NOT(ISBLANK(P430)), NOT(ISNUMBER(P430))), "Changes to Followers for Shares must be a Number",
IF(AND($AM$3, NOT(ISBLANK(Q430)), NOT(ISNUMBER(Q430))), "Changes to Followers for Flags must be a Number",
IF(AND($AJ$3, NOT(ISBLANK(R430)), NOT(ISNUMBER(R430))), "Changes to Credibility for Likes must be a Number",
IF(AND($AK$3, NOT(ISBLANK(S430)), NOT(ISNUMBER(S430))), "Changes to Credibility for Disikes must be a Number",
IF(AND($AL$3, NOT(ISBLANK(T430)), NOT(ISNUMBER(T430))), "Changes to Credibility for Shares must be a Number",
IF(AND($AM$3, NOT(ISBLANK(U430)), NOT(ISNUMBER(U430))), "Changes to Credibility for Flags must be a Number",
IF(AND($AJ$3, $AP$3, NOT(ISBLANK(V430)), NOT(ISNUMBER(V430))), "Number of Likes must be a Number",
IF(AND($AK$3, $AP$3, NOT(ISBLANK(W430)), NOT(ISNUMBER(W430))), "Number of Disikes must be a Number",
IF(AND($AL$3, $AP$3, NOT(ISBLANK(X430)), NOT(ISNUMBER(X430))), "Number of Shares must be a Number",
IF(AND($AM$3, $AP$3, NOT(ISBLANK(Y430)), NOT(ISNUMBER(Y430))), "Number of Flags must be a Number",
IF(AND($AJ$3, $AP$3, NOT(ISBLANK(V430)), V430&lt;0), "Number of Likes cannot be Negative",
IF(AND($AK$3, $AP$3, NOT(ISBLANK(W430)), W430&lt;0), "Number of Disikes cannot be Negative",
IF(AND($AL$3, $AP$3, NOT(ISBLANK(X430)), X430&lt;0), "Number of Shares cannot be Negative",
IF(AND($AM$3, $AP$3, NOT(ISBLANK(Y430)), Y430&lt;0), "Number of Flags cannot be Negative",
IF(AND(CONCATENATE(Z430:AH430)&lt;&gt;"", Z430=""), "Missing 1st Comment Source Name",
IF(AND(CONCATENATE(Z430:AH430)&lt;&gt;"", AB430=""), "Missing 1st Comment Message",
IF(AND($AN$3, $AP$3, CONCATENATE(Z430:AH430)&lt;&gt;"", AG430=""), "Missing 1st Comment Likes",
IF(AND($AO$3, $AP$3, CONCATENATE(Z430:AH430)&lt;&gt;"", AH430=""), "Missing 1st Comment Dislikes",
IF(AND(CONCATENATE(Z431:AH431)&lt;&gt;"", Z431=""), "Missing 2nd Comment Source Name",
IF(AND(CONCATENATE(Z431:AH431)&lt;&gt;"", AB431=""), "Missing 2nd Comment Message",
IF(AND($AN$3, $AP$3, CONCATENATE(Z431:AH431)&lt;&gt;"", AG431=""), "Missing 2nd Comment Likes",
IF(AND($AO$3, $AP$3, CONCATENATE(Z431:AH431)&lt;&gt;"", AH431=""), "Missing 2nd Comment Dislikes",
IF(AND(CONCATENATE(Z432:AH432)&lt;&gt;"", Z432=""), "Missing 3rd Comment Source Name",
IF(AND(CONCATENATE(Z432:AH432)&lt;&gt;"", AB432=""), "Missing 3rd Comment Message",
IF(AND($AN$3, $AP$3, CONCATENATE(Z432:AH432)&lt;&gt;"", AG432=""), "Missing 3rd Comment Likes",
IF(AND($AO$3, $AP$3, CONCATENATE(Z432:AH432)&lt;&gt;"", AH432=""), "Missing 3rd Comment Dislikes", "Valid"
)))))))))))))))))))))))))))))))))</f>
        <v>Unused</v>
      </c>
      <c r="C430" s="302"/>
      <c r="D430" s="351" t="s">
        <v>1429</v>
      </c>
      <c r="E430" s="352"/>
      <c r="F430" s="302"/>
      <c r="G430" s="302"/>
      <c r="H430" s="305"/>
      <c r="I430" s="352"/>
      <c r="J430" s="302"/>
      <c r="K430" s="302"/>
      <c r="L430" s="305"/>
      <c r="M430" s="354"/>
      <c r="N430" s="355"/>
      <c r="O430" s="356"/>
      <c r="P430" s="356"/>
      <c r="Q430" s="357"/>
      <c r="R430" s="358"/>
      <c r="S430" s="356"/>
      <c r="T430" s="356"/>
      <c r="U430" s="357"/>
      <c r="V430" s="358"/>
      <c r="W430" s="356"/>
      <c r="X430" s="356"/>
      <c r="Y430" s="359"/>
      <c r="Z430" s="360"/>
      <c r="AA430" s="305"/>
      <c r="AB430" s="354"/>
      <c r="AC430" s="302"/>
      <c r="AD430" s="302"/>
      <c r="AE430" s="302"/>
      <c r="AF430" s="305"/>
      <c r="AG430" s="361"/>
      <c r="AH430" s="458"/>
      <c r="AI430" s="108"/>
      <c r="AJ430" s="108"/>
      <c r="AK430" s="108"/>
      <c r="AL430" s="108"/>
      <c r="AM430" s="108"/>
      <c r="AN430" s="108"/>
      <c r="AO430" s="108"/>
      <c r="AP430" s="108"/>
      <c r="AQ430" s="108"/>
    </row>
    <row r="431" ht="22.5" customHeight="1">
      <c r="B431" s="331"/>
      <c r="D431" s="363"/>
      <c r="E431" s="331"/>
      <c r="H431" s="327"/>
      <c r="I431" s="331"/>
      <c r="L431" s="327"/>
      <c r="M431" s="331"/>
      <c r="N431" s="333"/>
      <c r="O431" s="334"/>
      <c r="P431" s="334"/>
      <c r="Q431" s="335"/>
      <c r="R431" s="336"/>
      <c r="S431" s="334"/>
      <c r="T431" s="334"/>
      <c r="U431" s="335"/>
      <c r="V431" s="336"/>
      <c r="W431" s="334"/>
      <c r="X431" s="334"/>
      <c r="Y431" s="337"/>
      <c r="Z431" s="364"/>
      <c r="AA431" s="327"/>
      <c r="AB431" s="365"/>
      <c r="AF431" s="327"/>
      <c r="AG431" s="366"/>
      <c r="AH431" s="367"/>
      <c r="AI431" s="108"/>
      <c r="AJ431" s="108"/>
      <c r="AK431" s="108"/>
      <c r="AL431" s="108"/>
      <c r="AM431" s="108"/>
      <c r="AN431" s="108"/>
      <c r="AO431" s="108"/>
      <c r="AP431" s="108"/>
      <c r="AQ431" s="108"/>
    </row>
    <row r="432" ht="22.5" customHeight="1">
      <c r="B432" s="181"/>
      <c r="C432" s="309"/>
      <c r="D432" s="368"/>
      <c r="E432" s="181"/>
      <c r="F432" s="309"/>
      <c r="G432" s="309"/>
      <c r="H432" s="310"/>
      <c r="I432" s="181"/>
      <c r="J432" s="309"/>
      <c r="K432" s="309"/>
      <c r="L432" s="310"/>
      <c r="M432" s="181"/>
      <c r="N432" s="342"/>
      <c r="O432" s="343"/>
      <c r="P432" s="343"/>
      <c r="Q432" s="344"/>
      <c r="R432" s="345"/>
      <c r="S432" s="343"/>
      <c r="T432" s="343"/>
      <c r="U432" s="344"/>
      <c r="V432" s="345"/>
      <c r="W432" s="343"/>
      <c r="X432" s="343"/>
      <c r="Y432" s="346"/>
      <c r="Z432" s="369"/>
      <c r="AA432" s="310"/>
      <c r="AB432" s="370"/>
      <c r="AC432" s="309"/>
      <c r="AD432" s="309"/>
      <c r="AE432" s="309"/>
      <c r="AF432" s="310"/>
      <c r="AG432" s="371"/>
      <c r="AH432" s="372"/>
      <c r="AI432" s="108"/>
      <c r="AJ432" s="108"/>
      <c r="AK432" s="108"/>
      <c r="AL432" s="108"/>
      <c r="AM432" s="108"/>
      <c r="AN432" s="108"/>
      <c r="AO432" s="108"/>
      <c r="AP432" s="108"/>
      <c r="AQ432" s="108"/>
    </row>
    <row r="433" ht="22.5" customHeight="1">
      <c r="B433" s="315" t="str">
        <f>IF(ISBLANK(D433), "Missing ID",
IF(CONCATENATE(E433:AG435)="", "Unused",
IF(AND(ISBLANK(E433), ISBLANK(I433)), "Missing Headline and Content",
IF(ISBLANK(M433), "Missing Is True",
IF(AND(M433&lt;&gt;"Yes", M433&lt;&gt;"No"), "Is True must be Yes or No",
IF(AND($AJ$3, NOT(ISBLANK(N433)), NOT(ISNUMBER(N433))), "Changes to Followers for Likes must be a Number",
IF(AND($AK$3, NOT(ISBLANK(O433)), NOT(ISNUMBER(O433))), "Changes to Followers for Disikes must be a Number",
IF(AND($AL$3, NOT(ISBLANK(P433)), NOT(ISNUMBER(P433))), "Changes to Followers for Shares must be a Number",
IF(AND($AM$3, NOT(ISBLANK(Q433)), NOT(ISNUMBER(Q433))), "Changes to Followers for Flags must be a Number",
IF(AND($AJ$3, NOT(ISBLANK(R433)), NOT(ISNUMBER(R433))), "Changes to Credibility for Likes must be a Number",
IF(AND($AK$3, NOT(ISBLANK(S433)), NOT(ISNUMBER(S433))), "Changes to Credibility for Disikes must be a Number",
IF(AND($AL$3, NOT(ISBLANK(T433)), NOT(ISNUMBER(T433))), "Changes to Credibility for Shares must be a Number",
IF(AND($AM$3, NOT(ISBLANK(U433)), NOT(ISNUMBER(U433))), "Changes to Credibility for Flags must be a Number",
IF(AND($AJ$3, $AP$3, NOT(ISBLANK(V433)), NOT(ISNUMBER(V433))), "Number of Likes must be a Number",
IF(AND($AK$3, $AP$3, NOT(ISBLANK(W433)), NOT(ISNUMBER(W433))), "Number of Disikes must be a Number",
IF(AND($AL$3, $AP$3, NOT(ISBLANK(X433)), NOT(ISNUMBER(X433))), "Number of Shares must be a Number",
IF(AND($AM$3, $AP$3, NOT(ISBLANK(Y433)), NOT(ISNUMBER(Y433))), "Number of Flags must be a Number",
IF(AND($AJ$3, $AP$3, NOT(ISBLANK(V433)), V433&lt;0), "Number of Likes cannot be Negative",
IF(AND($AK$3, $AP$3, NOT(ISBLANK(W433)), W433&lt;0), "Number of Disikes cannot be Negative",
IF(AND($AL$3, $AP$3, NOT(ISBLANK(X433)), X433&lt;0), "Number of Shares cannot be Negative",
IF(AND($AM$3, $AP$3, NOT(ISBLANK(Y433)), Y433&lt;0), "Number of Flags cannot be Negative",
IF(AND(CONCATENATE(Z433:AH433)&lt;&gt;"", Z433=""), "Missing 1st Comment Source Name",
IF(AND(CONCATENATE(Z433:AH433)&lt;&gt;"", AB433=""), "Missing 1st Comment Message",
IF(AND($AN$3, $AP$3, CONCATENATE(Z433:AH433)&lt;&gt;"", AG433=""), "Missing 1st Comment Likes",
IF(AND($AO$3, $AP$3, CONCATENATE(Z433:AH433)&lt;&gt;"", AH433=""), "Missing 1st Comment Dislikes",
IF(AND(CONCATENATE(Z434:AH434)&lt;&gt;"", Z434=""), "Missing 2nd Comment Source Name",
IF(AND(CONCATENATE(Z434:AH434)&lt;&gt;"", AB434=""), "Missing 2nd Comment Message",
IF(AND($AN$3, $AP$3, CONCATENATE(Z434:AH434)&lt;&gt;"", AG434=""), "Missing 2nd Comment Likes",
IF(AND($AO$3, $AP$3, CONCATENATE(Z434:AH434)&lt;&gt;"", AH434=""), "Missing 2nd Comment Dislikes",
IF(AND(CONCATENATE(Z435:AH435)&lt;&gt;"", Z435=""), "Missing 3rd Comment Source Name",
IF(AND(CONCATENATE(Z435:AH435)&lt;&gt;"", AB435=""), "Missing 3rd Comment Message",
IF(AND($AN$3, $AP$3, CONCATENATE(Z435:AH435)&lt;&gt;"", AG435=""), "Missing 3rd Comment Likes",
IF(AND($AO$3, $AP$3, CONCATENATE(Z435:AH435)&lt;&gt;"", AH435=""), "Missing 3rd Comment Dislikes", "Valid"
)))))))))))))))))))))))))))))))))</f>
        <v>Unused</v>
      </c>
      <c r="C433" s="302"/>
      <c r="D433" s="316" t="s">
        <v>1430</v>
      </c>
      <c r="E433" s="317"/>
      <c r="F433" s="302"/>
      <c r="G433" s="302"/>
      <c r="H433" s="305"/>
      <c r="I433" s="317"/>
      <c r="J433" s="302"/>
      <c r="K433" s="302"/>
      <c r="L433" s="305"/>
      <c r="M433" s="319"/>
      <c r="N433" s="450"/>
      <c r="O433" s="451"/>
      <c r="P433" s="451"/>
      <c r="Q433" s="452"/>
      <c r="R433" s="453"/>
      <c r="S433" s="451"/>
      <c r="T433" s="451"/>
      <c r="U433" s="452"/>
      <c r="V433" s="453"/>
      <c r="W433" s="451"/>
      <c r="X433" s="451"/>
      <c r="Y433" s="454"/>
      <c r="Z433" s="325"/>
      <c r="AA433" s="305"/>
      <c r="AB433" s="319"/>
      <c r="AC433" s="302"/>
      <c r="AD433" s="302"/>
      <c r="AE433" s="302"/>
      <c r="AF433" s="305"/>
      <c r="AG433" s="328"/>
      <c r="AH433" s="455"/>
      <c r="AI433" s="108"/>
      <c r="AJ433" s="108"/>
      <c r="AK433" s="108"/>
      <c r="AL433" s="108"/>
      <c r="AM433" s="108"/>
      <c r="AN433" s="108"/>
      <c r="AO433" s="108"/>
      <c r="AP433" s="108"/>
      <c r="AQ433" s="108"/>
    </row>
    <row r="434" ht="22.5" customHeight="1">
      <c r="B434" s="331"/>
      <c r="D434" s="332"/>
      <c r="E434" s="331"/>
      <c r="H434" s="327"/>
      <c r="I434" s="331"/>
      <c r="L434" s="327"/>
      <c r="M434" s="331"/>
      <c r="N434" s="333"/>
      <c r="O434" s="334"/>
      <c r="P434" s="334"/>
      <c r="Q434" s="335"/>
      <c r="R434" s="336"/>
      <c r="S434" s="334"/>
      <c r="T434" s="334"/>
      <c r="U434" s="335"/>
      <c r="V434" s="336"/>
      <c r="W434" s="334"/>
      <c r="X434" s="334"/>
      <c r="Y434" s="337"/>
      <c r="Z434" s="338"/>
      <c r="AA434" s="327"/>
      <c r="AB434" s="326"/>
      <c r="AF434" s="327"/>
      <c r="AG434" s="339"/>
      <c r="AH434" s="456"/>
      <c r="AI434" s="108"/>
      <c r="AJ434" s="108"/>
      <c r="AK434" s="108"/>
      <c r="AL434" s="108"/>
      <c r="AM434" s="108"/>
      <c r="AN434" s="108"/>
      <c r="AO434" s="108"/>
      <c r="AP434" s="108"/>
      <c r="AQ434" s="108"/>
    </row>
    <row r="435" ht="22.5" customHeight="1">
      <c r="B435" s="181"/>
      <c r="C435" s="309"/>
      <c r="D435" s="341"/>
      <c r="E435" s="181"/>
      <c r="F435" s="309"/>
      <c r="G435" s="309"/>
      <c r="H435" s="310"/>
      <c r="I435" s="181"/>
      <c r="J435" s="309"/>
      <c r="K435" s="309"/>
      <c r="L435" s="310"/>
      <c r="M435" s="181"/>
      <c r="N435" s="342"/>
      <c r="O435" s="343"/>
      <c r="P435" s="343"/>
      <c r="Q435" s="344"/>
      <c r="R435" s="345"/>
      <c r="S435" s="343"/>
      <c r="T435" s="343"/>
      <c r="U435" s="344"/>
      <c r="V435" s="345"/>
      <c r="W435" s="343"/>
      <c r="X435" s="343"/>
      <c r="Y435" s="346"/>
      <c r="Z435" s="347"/>
      <c r="AA435" s="310"/>
      <c r="AB435" s="348"/>
      <c r="AC435" s="309"/>
      <c r="AD435" s="309"/>
      <c r="AE435" s="309"/>
      <c r="AF435" s="310"/>
      <c r="AG435" s="349"/>
      <c r="AH435" s="457"/>
      <c r="AI435" s="108"/>
      <c r="AJ435" s="108"/>
      <c r="AK435" s="108"/>
      <c r="AL435" s="108"/>
      <c r="AM435" s="108"/>
      <c r="AN435" s="108"/>
      <c r="AO435" s="108"/>
      <c r="AP435" s="108"/>
      <c r="AQ435" s="108"/>
    </row>
    <row r="436" ht="22.5" customHeight="1">
      <c r="B436" s="315" t="str">
        <f>IF(ISBLANK(D436), "Missing ID",
IF(CONCATENATE(E436:AG438)="", "Unused",
IF(AND(ISBLANK(E436), ISBLANK(I436)), "Missing Headline and Content",
IF(ISBLANK(M436), "Missing Is True",
IF(AND(M436&lt;&gt;"Yes", M436&lt;&gt;"No"), "Is True must be Yes or No",
IF(AND($AJ$3, NOT(ISBLANK(N436)), NOT(ISNUMBER(N436))), "Changes to Followers for Likes must be a Number",
IF(AND($AK$3, NOT(ISBLANK(O436)), NOT(ISNUMBER(O436))), "Changes to Followers for Disikes must be a Number",
IF(AND($AL$3, NOT(ISBLANK(P436)), NOT(ISNUMBER(P436))), "Changes to Followers for Shares must be a Number",
IF(AND($AM$3, NOT(ISBLANK(Q436)), NOT(ISNUMBER(Q436))), "Changes to Followers for Flags must be a Number",
IF(AND($AJ$3, NOT(ISBLANK(R436)), NOT(ISNUMBER(R436))), "Changes to Credibility for Likes must be a Number",
IF(AND($AK$3, NOT(ISBLANK(S436)), NOT(ISNUMBER(S436))), "Changes to Credibility for Disikes must be a Number",
IF(AND($AL$3, NOT(ISBLANK(T436)), NOT(ISNUMBER(T436))), "Changes to Credibility for Shares must be a Number",
IF(AND($AM$3, NOT(ISBLANK(U436)), NOT(ISNUMBER(U436))), "Changes to Credibility for Flags must be a Number",
IF(AND($AJ$3, $AP$3, NOT(ISBLANK(V436)), NOT(ISNUMBER(V436))), "Number of Likes must be a Number",
IF(AND($AK$3, $AP$3, NOT(ISBLANK(W436)), NOT(ISNUMBER(W436))), "Number of Disikes must be a Number",
IF(AND($AL$3, $AP$3, NOT(ISBLANK(X436)), NOT(ISNUMBER(X436))), "Number of Shares must be a Number",
IF(AND($AM$3, $AP$3, NOT(ISBLANK(Y436)), NOT(ISNUMBER(Y436))), "Number of Flags must be a Number",
IF(AND($AJ$3, $AP$3, NOT(ISBLANK(V436)), V436&lt;0), "Number of Likes cannot be Negative",
IF(AND($AK$3, $AP$3, NOT(ISBLANK(W436)), W436&lt;0), "Number of Disikes cannot be Negative",
IF(AND($AL$3, $AP$3, NOT(ISBLANK(X436)), X436&lt;0), "Number of Shares cannot be Negative",
IF(AND($AM$3, $AP$3, NOT(ISBLANK(Y436)), Y436&lt;0), "Number of Flags cannot be Negative",
IF(AND(CONCATENATE(Z436:AH436)&lt;&gt;"", Z436=""), "Missing 1st Comment Source Name",
IF(AND(CONCATENATE(Z436:AH436)&lt;&gt;"", AB436=""), "Missing 1st Comment Message",
IF(AND($AN$3, $AP$3, CONCATENATE(Z436:AH436)&lt;&gt;"", AG436=""), "Missing 1st Comment Likes",
IF(AND($AO$3, $AP$3, CONCATENATE(Z436:AH436)&lt;&gt;"", AH436=""), "Missing 1st Comment Dislikes",
IF(AND(CONCATENATE(Z437:AH437)&lt;&gt;"", Z437=""), "Missing 2nd Comment Source Name",
IF(AND(CONCATENATE(Z437:AH437)&lt;&gt;"", AB437=""), "Missing 2nd Comment Message",
IF(AND($AN$3, $AP$3, CONCATENATE(Z437:AH437)&lt;&gt;"", AG437=""), "Missing 2nd Comment Likes",
IF(AND($AO$3, $AP$3, CONCATENATE(Z437:AH437)&lt;&gt;"", AH437=""), "Missing 2nd Comment Dislikes",
IF(AND(CONCATENATE(Z438:AH438)&lt;&gt;"", Z438=""), "Missing 3rd Comment Source Name",
IF(AND(CONCATENATE(Z438:AH438)&lt;&gt;"", AB438=""), "Missing 3rd Comment Message",
IF(AND($AN$3, $AP$3, CONCATENATE(Z438:AH438)&lt;&gt;"", AG438=""), "Missing 3rd Comment Likes",
IF(AND($AO$3, $AP$3, CONCATENATE(Z438:AH438)&lt;&gt;"", AH438=""), "Missing 3rd Comment Dislikes", "Valid"
)))))))))))))))))))))))))))))))))</f>
        <v>Unused</v>
      </c>
      <c r="C436" s="302"/>
      <c r="D436" s="351" t="s">
        <v>1431</v>
      </c>
      <c r="E436" s="352"/>
      <c r="F436" s="302"/>
      <c r="G436" s="302"/>
      <c r="H436" s="305"/>
      <c r="I436" s="352"/>
      <c r="J436" s="302"/>
      <c r="K436" s="302"/>
      <c r="L436" s="305"/>
      <c r="M436" s="354"/>
      <c r="N436" s="355"/>
      <c r="O436" s="356"/>
      <c r="P436" s="356"/>
      <c r="Q436" s="357"/>
      <c r="R436" s="358"/>
      <c r="S436" s="356"/>
      <c r="T436" s="356"/>
      <c r="U436" s="357"/>
      <c r="V436" s="358"/>
      <c r="W436" s="356"/>
      <c r="X436" s="356"/>
      <c r="Y436" s="359"/>
      <c r="Z436" s="360"/>
      <c r="AA436" s="305"/>
      <c r="AB436" s="354"/>
      <c r="AC436" s="302"/>
      <c r="AD436" s="302"/>
      <c r="AE436" s="302"/>
      <c r="AF436" s="305"/>
      <c r="AG436" s="361"/>
      <c r="AH436" s="458"/>
      <c r="AI436" s="108"/>
      <c r="AJ436" s="108"/>
      <c r="AK436" s="108"/>
      <c r="AL436" s="108"/>
      <c r="AM436" s="108"/>
      <c r="AN436" s="108"/>
      <c r="AO436" s="108"/>
      <c r="AP436" s="108"/>
      <c r="AQ436" s="108"/>
    </row>
    <row r="437" ht="22.5" customHeight="1">
      <c r="B437" s="331"/>
      <c r="D437" s="363"/>
      <c r="E437" s="331"/>
      <c r="H437" s="327"/>
      <c r="I437" s="331"/>
      <c r="L437" s="327"/>
      <c r="M437" s="331"/>
      <c r="N437" s="333"/>
      <c r="O437" s="334"/>
      <c r="P437" s="334"/>
      <c r="Q437" s="335"/>
      <c r="R437" s="336"/>
      <c r="S437" s="334"/>
      <c r="T437" s="334"/>
      <c r="U437" s="335"/>
      <c r="V437" s="336"/>
      <c r="W437" s="334"/>
      <c r="X437" s="334"/>
      <c r="Y437" s="337"/>
      <c r="Z437" s="364"/>
      <c r="AA437" s="327"/>
      <c r="AB437" s="365"/>
      <c r="AF437" s="327"/>
      <c r="AG437" s="366"/>
      <c r="AH437" s="367"/>
      <c r="AI437" s="108"/>
      <c r="AJ437" s="108"/>
      <c r="AK437" s="108"/>
      <c r="AL437" s="108"/>
      <c r="AM437" s="108"/>
      <c r="AN437" s="108"/>
      <c r="AO437" s="108"/>
      <c r="AP437" s="108"/>
      <c r="AQ437" s="108"/>
    </row>
    <row r="438" ht="22.5" customHeight="1">
      <c r="B438" s="181"/>
      <c r="C438" s="309"/>
      <c r="D438" s="368"/>
      <c r="E438" s="181"/>
      <c r="F438" s="309"/>
      <c r="G438" s="309"/>
      <c r="H438" s="310"/>
      <c r="I438" s="181"/>
      <c r="J438" s="309"/>
      <c r="K438" s="309"/>
      <c r="L438" s="310"/>
      <c r="M438" s="181"/>
      <c r="N438" s="342"/>
      <c r="O438" s="343"/>
      <c r="P438" s="343"/>
      <c r="Q438" s="344"/>
      <c r="R438" s="345"/>
      <c r="S438" s="343"/>
      <c r="T438" s="343"/>
      <c r="U438" s="344"/>
      <c r="V438" s="345"/>
      <c r="W438" s="343"/>
      <c r="X438" s="343"/>
      <c r="Y438" s="346"/>
      <c r="Z438" s="369"/>
      <c r="AA438" s="310"/>
      <c r="AB438" s="370"/>
      <c r="AC438" s="309"/>
      <c r="AD438" s="309"/>
      <c r="AE438" s="309"/>
      <c r="AF438" s="310"/>
      <c r="AG438" s="371"/>
      <c r="AH438" s="372"/>
      <c r="AI438" s="108"/>
      <c r="AJ438" s="108"/>
      <c r="AK438" s="108"/>
      <c r="AL438" s="108"/>
      <c r="AM438" s="108"/>
      <c r="AN438" s="108"/>
      <c r="AO438" s="108"/>
      <c r="AP438" s="108"/>
      <c r="AQ438" s="108"/>
    </row>
    <row r="439" ht="22.5" customHeight="1">
      <c r="B439" s="315" t="str">
        <f>IF(ISBLANK(D439), "Missing ID",
IF(CONCATENATE(E439:AG441)="", "Unused",
IF(AND(ISBLANK(E439), ISBLANK(I439)), "Missing Headline and Content",
IF(ISBLANK(M439), "Missing Is True",
IF(AND(M439&lt;&gt;"Yes", M439&lt;&gt;"No"), "Is True must be Yes or No",
IF(AND($AJ$3, NOT(ISBLANK(N439)), NOT(ISNUMBER(N439))), "Changes to Followers for Likes must be a Number",
IF(AND($AK$3, NOT(ISBLANK(O439)), NOT(ISNUMBER(O439))), "Changes to Followers for Disikes must be a Number",
IF(AND($AL$3, NOT(ISBLANK(P439)), NOT(ISNUMBER(P439))), "Changes to Followers for Shares must be a Number",
IF(AND($AM$3, NOT(ISBLANK(Q439)), NOT(ISNUMBER(Q439))), "Changes to Followers for Flags must be a Number",
IF(AND($AJ$3, NOT(ISBLANK(R439)), NOT(ISNUMBER(R439))), "Changes to Credibility for Likes must be a Number",
IF(AND($AK$3, NOT(ISBLANK(S439)), NOT(ISNUMBER(S439))), "Changes to Credibility for Disikes must be a Number",
IF(AND($AL$3, NOT(ISBLANK(T439)), NOT(ISNUMBER(T439))), "Changes to Credibility for Shares must be a Number",
IF(AND($AM$3, NOT(ISBLANK(U439)), NOT(ISNUMBER(U439))), "Changes to Credibility for Flags must be a Number",
IF(AND($AJ$3, $AP$3, NOT(ISBLANK(V439)), NOT(ISNUMBER(V439))), "Number of Likes must be a Number",
IF(AND($AK$3, $AP$3, NOT(ISBLANK(W439)), NOT(ISNUMBER(W439))), "Number of Disikes must be a Number",
IF(AND($AL$3, $AP$3, NOT(ISBLANK(X439)), NOT(ISNUMBER(X439))), "Number of Shares must be a Number",
IF(AND($AM$3, $AP$3, NOT(ISBLANK(Y439)), NOT(ISNUMBER(Y439))), "Number of Flags must be a Number",
IF(AND($AJ$3, $AP$3, NOT(ISBLANK(V439)), V439&lt;0), "Number of Likes cannot be Negative",
IF(AND($AK$3, $AP$3, NOT(ISBLANK(W439)), W439&lt;0), "Number of Disikes cannot be Negative",
IF(AND($AL$3, $AP$3, NOT(ISBLANK(X439)), X439&lt;0), "Number of Shares cannot be Negative",
IF(AND($AM$3, $AP$3, NOT(ISBLANK(Y439)), Y439&lt;0), "Number of Flags cannot be Negative",
IF(AND(CONCATENATE(Z439:AH439)&lt;&gt;"", Z439=""), "Missing 1st Comment Source Name",
IF(AND(CONCATENATE(Z439:AH439)&lt;&gt;"", AB439=""), "Missing 1st Comment Message",
IF(AND($AN$3, $AP$3, CONCATENATE(Z439:AH439)&lt;&gt;"", AG439=""), "Missing 1st Comment Likes",
IF(AND($AO$3, $AP$3, CONCATENATE(Z439:AH439)&lt;&gt;"", AH439=""), "Missing 1st Comment Dislikes",
IF(AND(CONCATENATE(Z440:AH440)&lt;&gt;"", Z440=""), "Missing 2nd Comment Source Name",
IF(AND(CONCATENATE(Z440:AH440)&lt;&gt;"", AB440=""), "Missing 2nd Comment Message",
IF(AND($AN$3, $AP$3, CONCATENATE(Z440:AH440)&lt;&gt;"", AG440=""), "Missing 2nd Comment Likes",
IF(AND($AO$3, $AP$3, CONCATENATE(Z440:AH440)&lt;&gt;"", AH440=""), "Missing 2nd Comment Dislikes",
IF(AND(CONCATENATE(Z441:AH441)&lt;&gt;"", Z441=""), "Missing 3rd Comment Source Name",
IF(AND(CONCATENATE(Z441:AH441)&lt;&gt;"", AB441=""), "Missing 3rd Comment Message",
IF(AND($AN$3, $AP$3, CONCATENATE(Z441:AH441)&lt;&gt;"", AG441=""), "Missing 3rd Comment Likes",
IF(AND($AO$3, $AP$3, CONCATENATE(Z441:AH441)&lt;&gt;"", AH441=""), "Missing 3rd Comment Dislikes", "Valid"
)))))))))))))))))))))))))))))))))</f>
        <v>Unused</v>
      </c>
      <c r="C439" s="302"/>
      <c r="D439" s="316" t="s">
        <v>1432</v>
      </c>
      <c r="E439" s="317"/>
      <c r="F439" s="302"/>
      <c r="G439" s="302"/>
      <c r="H439" s="305"/>
      <c r="I439" s="317"/>
      <c r="J439" s="302"/>
      <c r="K439" s="302"/>
      <c r="L439" s="305"/>
      <c r="M439" s="319"/>
      <c r="N439" s="450"/>
      <c r="O439" s="451"/>
      <c r="P439" s="451"/>
      <c r="Q439" s="452"/>
      <c r="R439" s="453"/>
      <c r="S439" s="451"/>
      <c r="T439" s="451"/>
      <c r="U439" s="452"/>
      <c r="V439" s="453"/>
      <c r="W439" s="451"/>
      <c r="X439" s="451"/>
      <c r="Y439" s="454"/>
      <c r="Z439" s="325"/>
      <c r="AA439" s="305"/>
      <c r="AB439" s="319"/>
      <c r="AC439" s="302"/>
      <c r="AD439" s="302"/>
      <c r="AE439" s="302"/>
      <c r="AF439" s="305"/>
      <c r="AG439" s="328"/>
      <c r="AH439" s="455"/>
      <c r="AI439" s="108"/>
      <c r="AJ439" s="108"/>
      <c r="AK439" s="108"/>
      <c r="AL439" s="108"/>
      <c r="AM439" s="108"/>
      <c r="AN439" s="108"/>
      <c r="AO439" s="108"/>
      <c r="AP439" s="108"/>
      <c r="AQ439" s="108"/>
    </row>
    <row r="440" ht="22.5" customHeight="1">
      <c r="B440" s="331"/>
      <c r="D440" s="332"/>
      <c r="E440" s="331"/>
      <c r="H440" s="327"/>
      <c r="I440" s="331"/>
      <c r="L440" s="327"/>
      <c r="M440" s="331"/>
      <c r="N440" s="333"/>
      <c r="O440" s="334"/>
      <c r="P440" s="334"/>
      <c r="Q440" s="335"/>
      <c r="R440" s="336"/>
      <c r="S440" s="334"/>
      <c r="T440" s="334"/>
      <c r="U440" s="335"/>
      <c r="V440" s="336"/>
      <c r="W440" s="334"/>
      <c r="X440" s="334"/>
      <c r="Y440" s="337"/>
      <c r="Z440" s="338"/>
      <c r="AA440" s="327"/>
      <c r="AB440" s="326"/>
      <c r="AF440" s="327"/>
      <c r="AG440" s="339"/>
      <c r="AH440" s="456"/>
      <c r="AI440" s="108"/>
      <c r="AJ440" s="108"/>
      <c r="AK440" s="108"/>
      <c r="AL440" s="108"/>
      <c r="AM440" s="108"/>
      <c r="AN440" s="108"/>
      <c r="AO440" s="108"/>
      <c r="AP440" s="108"/>
      <c r="AQ440" s="108"/>
    </row>
    <row r="441" ht="22.5" customHeight="1">
      <c r="B441" s="181"/>
      <c r="C441" s="309"/>
      <c r="D441" s="341"/>
      <c r="E441" s="181"/>
      <c r="F441" s="309"/>
      <c r="G441" s="309"/>
      <c r="H441" s="310"/>
      <c r="I441" s="181"/>
      <c r="J441" s="309"/>
      <c r="K441" s="309"/>
      <c r="L441" s="310"/>
      <c r="M441" s="181"/>
      <c r="N441" s="342"/>
      <c r="O441" s="343"/>
      <c r="P441" s="343"/>
      <c r="Q441" s="344"/>
      <c r="R441" s="345"/>
      <c r="S441" s="343"/>
      <c r="T441" s="343"/>
      <c r="U441" s="344"/>
      <c r="V441" s="345"/>
      <c r="W441" s="343"/>
      <c r="X441" s="343"/>
      <c r="Y441" s="346"/>
      <c r="Z441" s="347"/>
      <c r="AA441" s="310"/>
      <c r="AB441" s="348"/>
      <c r="AC441" s="309"/>
      <c r="AD441" s="309"/>
      <c r="AE441" s="309"/>
      <c r="AF441" s="310"/>
      <c r="AG441" s="349"/>
      <c r="AH441" s="457"/>
      <c r="AI441" s="108"/>
      <c r="AJ441" s="108"/>
      <c r="AK441" s="108"/>
      <c r="AL441" s="108"/>
      <c r="AM441" s="108"/>
      <c r="AN441" s="108"/>
      <c r="AO441" s="108"/>
      <c r="AP441" s="108"/>
      <c r="AQ441" s="108"/>
    </row>
    <row r="442" ht="22.5" customHeight="1">
      <c r="B442" s="315" t="str">
        <f>IF(ISBLANK(D442), "Missing ID",
IF(CONCATENATE(E442:AG444)="", "Unused",
IF(AND(ISBLANK(E442), ISBLANK(I442)), "Missing Headline and Content",
IF(ISBLANK(M442), "Missing Is True",
IF(AND(M442&lt;&gt;"Yes", M442&lt;&gt;"No"), "Is True must be Yes or No",
IF(AND($AJ$3, NOT(ISBLANK(N442)), NOT(ISNUMBER(N442))), "Changes to Followers for Likes must be a Number",
IF(AND($AK$3, NOT(ISBLANK(O442)), NOT(ISNUMBER(O442))), "Changes to Followers for Disikes must be a Number",
IF(AND($AL$3, NOT(ISBLANK(P442)), NOT(ISNUMBER(P442))), "Changes to Followers for Shares must be a Number",
IF(AND($AM$3, NOT(ISBLANK(Q442)), NOT(ISNUMBER(Q442))), "Changes to Followers for Flags must be a Number",
IF(AND($AJ$3, NOT(ISBLANK(R442)), NOT(ISNUMBER(R442))), "Changes to Credibility for Likes must be a Number",
IF(AND($AK$3, NOT(ISBLANK(S442)), NOT(ISNUMBER(S442))), "Changes to Credibility for Disikes must be a Number",
IF(AND($AL$3, NOT(ISBLANK(T442)), NOT(ISNUMBER(T442))), "Changes to Credibility for Shares must be a Number",
IF(AND($AM$3, NOT(ISBLANK(U442)), NOT(ISNUMBER(U442))), "Changes to Credibility for Flags must be a Number",
IF(AND($AJ$3, $AP$3, NOT(ISBLANK(V442)), NOT(ISNUMBER(V442))), "Number of Likes must be a Number",
IF(AND($AK$3, $AP$3, NOT(ISBLANK(W442)), NOT(ISNUMBER(W442))), "Number of Disikes must be a Number",
IF(AND($AL$3, $AP$3, NOT(ISBLANK(X442)), NOT(ISNUMBER(X442))), "Number of Shares must be a Number",
IF(AND($AM$3, $AP$3, NOT(ISBLANK(Y442)), NOT(ISNUMBER(Y442))), "Number of Flags must be a Number",
IF(AND($AJ$3, $AP$3, NOT(ISBLANK(V442)), V442&lt;0), "Number of Likes cannot be Negative",
IF(AND($AK$3, $AP$3, NOT(ISBLANK(W442)), W442&lt;0), "Number of Disikes cannot be Negative",
IF(AND($AL$3, $AP$3, NOT(ISBLANK(X442)), X442&lt;0), "Number of Shares cannot be Negative",
IF(AND($AM$3, $AP$3, NOT(ISBLANK(Y442)), Y442&lt;0), "Number of Flags cannot be Negative",
IF(AND(CONCATENATE(Z442:AH442)&lt;&gt;"", Z442=""), "Missing 1st Comment Source Name",
IF(AND(CONCATENATE(Z442:AH442)&lt;&gt;"", AB442=""), "Missing 1st Comment Message",
IF(AND($AN$3, $AP$3, CONCATENATE(Z442:AH442)&lt;&gt;"", AG442=""), "Missing 1st Comment Likes",
IF(AND($AO$3, $AP$3, CONCATENATE(Z442:AH442)&lt;&gt;"", AH442=""), "Missing 1st Comment Dislikes",
IF(AND(CONCATENATE(Z443:AH443)&lt;&gt;"", Z443=""), "Missing 2nd Comment Source Name",
IF(AND(CONCATENATE(Z443:AH443)&lt;&gt;"", AB443=""), "Missing 2nd Comment Message",
IF(AND($AN$3, $AP$3, CONCATENATE(Z443:AH443)&lt;&gt;"", AG443=""), "Missing 2nd Comment Likes",
IF(AND($AO$3, $AP$3, CONCATENATE(Z443:AH443)&lt;&gt;"", AH443=""), "Missing 2nd Comment Dislikes",
IF(AND(CONCATENATE(Z444:AH444)&lt;&gt;"", Z444=""), "Missing 3rd Comment Source Name",
IF(AND(CONCATENATE(Z444:AH444)&lt;&gt;"", AB444=""), "Missing 3rd Comment Message",
IF(AND($AN$3, $AP$3, CONCATENATE(Z444:AH444)&lt;&gt;"", AG444=""), "Missing 3rd Comment Likes",
IF(AND($AO$3, $AP$3, CONCATENATE(Z444:AH444)&lt;&gt;"", AH444=""), "Missing 3rd Comment Dislikes", "Valid"
)))))))))))))))))))))))))))))))))</f>
        <v>Unused</v>
      </c>
      <c r="C442" s="302"/>
      <c r="D442" s="351" t="s">
        <v>1433</v>
      </c>
      <c r="E442" s="352"/>
      <c r="F442" s="302"/>
      <c r="G442" s="302"/>
      <c r="H442" s="305"/>
      <c r="I442" s="352"/>
      <c r="J442" s="302"/>
      <c r="K442" s="302"/>
      <c r="L442" s="305"/>
      <c r="M442" s="354"/>
      <c r="N442" s="355"/>
      <c r="O442" s="356"/>
      <c r="P442" s="356"/>
      <c r="Q442" s="357"/>
      <c r="R442" s="358"/>
      <c r="S442" s="356"/>
      <c r="T442" s="356"/>
      <c r="U442" s="357"/>
      <c r="V442" s="358"/>
      <c r="W442" s="356"/>
      <c r="X442" s="356"/>
      <c r="Y442" s="359"/>
      <c r="Z442" s="360"/>
      <c r="AA442" s="305"/>
      <c r="AB442" s="354"/>
      <c r="AC442" s="302"/>
      <c r="AD442" s="302"/>
      <c r="AE442" s="302"/>
      <c r="AF442" s="305"/>
      <c r="AG442" s="361"/>
      <c r="AH442" s="458"/>
      <c r="AI442" s="108"/>
      <c r="AJ442" s="108"/>
      <c r="AK442" s="108"/>
      <c r="AL442" s="108"/>
      <c r="AM442" s="108"/>
      <c r="AN442" s="108"/>
      <c r="AO442" s="108"/>
      <c r="AP442" s="108"/>
      <c r="AQ442" s="108"/>
    </row>
    <row r="443" ht="22.5" customHeight="1">
      <c r="B443" s="331"/>
      <c r="D443" s="363"/>
      <c r="E443" s="331"/>
      <c r="H443" s="327"/>
      <c r="I443" s="331"/>
      <c r="L443" s="327"/>
      <c r="M443" s="331"/>
      <c r="N443" s="333"/>
      <c r="O443" s="334"/>
      <c r="P443" s="334"/>
      <c r="Q443" s="335"/>
      <c r="R443" s="336"/>
      <c r="S443" s="334"/>
      <c r="T443" s="334"/>
      <c r="U443" s="335"/>
      <c r="V443" s="336"/>
      <c r="W443" s="334"/>
      <c r="X443" s="334"/>
      <c r="Y443" s="337"/>
      <c r="Z443" s="364"/>
      <c r="AA443" s="327"/>
      <c r="AB443" s="365"/>
      <c r="AF443" s="327"/>
      <c r="AG443" s="366"/>
      <c r="AH443" s="367"/>
      <c r="AI443" s="108"/>
      <c r="AJ443" s="108"/>
      <c r="AK443" s="108"/>
      <c r="AL443" s="108"/>
      <c r="AM443" s="108"/>
      <c r="AN443" s="108"/>
      <c r="AO443" s="108"/>
      <c r="AP443" s="108"/>
      <c r="AQ443" s="108"/>
    </row>
    <row r="444" ht="22.5" customHeight="1">
      <c r="B444" s="181"/>
      <c r="C444" s="309"/>
      <c r="D444" s="368"/>
      <c r="E444" s="181"/>
      <c r="F444" s="309"/>
      <c r="G444" s="309"/>
      <c r="H444" s="310"/>
      <c r="I444" s="181"/>
      <c r="J444" s="309"/>
      <c r="K444" s="309"/>
      <c r="L444" s="310"/>
      <c r="M444" s="181"/>
      <c r="N444" s="342"/>
      <c r="O444" s="343"/>
      <c r="P444" s="343"/>
      <c r="Q444" s="344"/>
      <c r="R444" s="345"/>
      <c r="S444" s="343"/>
      <c r="T444" s="343"/>
      <c r="U444" s="344"/>
      <c r="V444" s="345"/>
      <c r="W444" s="343"/>
      <c r="X444" s="343"/>
      <c r="Y444" s="346"/>
      <c r="Z444" s="369"/>
      <c r="AA444" s="310"/>
      <c r="AB444" s="370"/>
      <c r="AC444" s="309"/>
      <c r="AD444" s="309"/>
      <c r="AE444" s="309"/>
      <c r="AF444" s="310"/>
      <c r="AG444" s="371"/>
      <c r="AH444" s="372"/>
      <c r="AI444" s="108"/>
      <c r="AJ444" s="108"/>
      <c r="AK444" s="108"/>
      <c r="AL444" s="108"/>
      <c r="AM444" s="108"/>
      <c r="AN444" s="108"/>
      <c r="AO444" s="108"/>
      <c r="AP444" s="108"/>
      <c r="AQ444" s="108"/>
    </row>
    <row r="445" ht="22.5" customHeight="1">
      <c r="B445" s="315" t="str">
        <f>IF(ISBLANK(D445), "Missing ID",
IF(CONCATENATE(E445:AG447)="", "Unused",
IF(AND(ISBLANK(E445), ISBLANK(I445)), "Missing Headline and Content",
IF(ISBLANK(M445), "Missing Is True",
IF(AND(M445&lt;&gt;"Yes", M445&lt;&gt;"No"), "Is True must be Yes or No",
IF(AND($AJ$3, NOT(ISBLANK(N445)), NOT(ISNUMBER(N445))), "Changes to Followers for Likes must be a Number",
IF(AND($AK$3, NOT(ISBLANK(O445)), NOT(ISNUMBER(O445))), "Changes to Followers for Disikes must be a Number",
IF(AND($AL$3, NOT(ISBLANK(P445)), NOT(ISNUMBER(P445))), "Changes to Followers for Shares must be a Number",
IF(AND($AM$3, NOT(ISBLANK(Q445)), NOT(ISNUMBER(Q445))), "Changes to Followers for Flags must be a Number",
IF(AND($AJ$3, NOT(ISBLANK(R445)), NOT(ISNUMBER(R445))), "Changes to Credibility for Likes must be a Number",
IF(AND($AK$3, NOT(ISBLANK(S445)), NOT(ISNUMBER(S445))), "Changes to Credibility for Disikes must be a Number",
IF(AND($AL$3, NOT(ISBLANK(T445)), NOT(ISNUMBER(T445))), "Changes to Credibility for Shares must be a Number",
IF(AND($AM$3, NOT(ISBLANK(U445)), NOT(ISNUMBER(U445))), "Changes to Credibility for Flags must be a Number",
IF(AND($AJ$3, $AP$3, NOT(ISBLANK(V445)), NOT(ISNUMBER(V445))), "Number of Likes must be a Number",
IF(AND($AK$3, $AP$3, NOT(ISBLANK(W445)), NOT(ISNUMBER(W445))), "Number of Disikes must be a Number",
IF(AND($AL$3, $AP$3, NOT(ISBLANK(X445)), NOT(ISNUMBER(X445))), "Number of Shares must be a Number",
IF(AND($AM$3, $AP$3, NOT(ISBLANK(Y445)), NOT(ISNUMBER(Y445))), "Number of Flags must be a Number",
IF(AND($AJ$3, $AP$3, NOT(ISBLANK(V445)), V445&lt;0), "Number of Likes cannot be Negative",
IF(AND($AK$3, $AP$3, NOT(ISBLANK(W445)), W445&lt;0), "Number of Disikes cannot be Negative",
IF(AND($AL$3, $AP$3, NOT(ISBLANK(X445)), X445&lt;0), "Number of Shares cannot be Negative",
IF(AND($AM$3, $AP$3, NOT(ISBLANK(Y445)), Y445&lt;0), "Number of Flags cannot be Negative",
IF(AND(CONCATENATE(Z445:AH445)&lt;&gt;"", Z445=""), "Missing 1st Comment Source Name",
IF(AND(CONCATENATE(Z445:AH445)&lt;&gt;"", AB445=""), "Missing 1st Comment Message",
IF(AND($AN$3, $AP$3, CONCATENATE(Z445:AH445)&lt;&gt;"", AG445=""), "Missing 1st Comment Likes",
IF(AND($AO$3, $AP$3, CONCATENATE(Z445:AH445)&lt;&gt;"", AH445=""), "Missing 1st Comment Dislikes",
IF(AND(CONCATENATE(Z446:AH446)&lt;&gt;"", Z446=""), "Missing 2nd Comment Source Name",
IF(AND(CONCATENATE(Z446:AH446)&lt;&gt;"", AB446=""), "Missing 2nd Comment Message",
IF(AND($AN$3, $AP$3, CONCATENATE(Z446:AH446)&lt;&gt;"", AG446=""), "Missing 2nd Comment Likes",
IF(AND($AO$3, $AP$3, CONCATENATE(Z446:AH446)&lt;&gt;"", AH446=""), "Missing 2nd Comment Dislikes",
IF(AND(CONCATENATE(Z447:AH447)&lt;&gt;"", Z447=""), "Missing 3rd Comment Source Name",
IF(AND(CONCATENATE(Z447:AH447)&lt;&gt;"", AB447=""), "Missing 3rd Comment Message",
IF(AND($AN$3, $AP$3, CONCATENATE(Z447:AH447)&lt;&gt;"", AG447=""), "Missing 3rd Comment Likes",
IF(AND($AO$3, $AP$3, CONCATENATE(Z447:AH447)&lt;&gt;"", AH447=""), "Missing 3rd Comment Dislikes", "Valid"
)))))))))))))))))))))))))))))))))</f>
        <v>Unused</v>
      </c>
      <c r="C445" s="302"/>
      <c r="D445" s="316" t="s">
        <v>1434</v>
      </c>
      <c r="E445" s="317"/>
      <c r="F445" s="302"/>
      <c r="G445" s="302"/>
      <c r="H445" s="305"/>
      <c r="I445" s="317"/>
      <c r="J445" s="302"/>
      <c r="K445" s="302"/>
      <c r="L445" s="305"/>
      <c r="M445" s="319"/>
      <c r="N445" s="450"/>
      <c r="O445" s="451"/>
      <c r="P445" s="451"/>
      <c r="Q445" s="452"/>
      <c r="R445" s="453"/>
      <c r="S445" s="451"/>
      <c r="T445" s="451"/>
      <c r="U445" s="452"/>
      <c r="V445" s="453"/>
      <c r="W445" s="451"/>
      <c r="X445" s="451"/>
      <c r="Y445" s="454"/>
      <c r="Z445" s="325"/>
      <c r="AA445" s="305"/>
      <c r="AB445" s="319"/>
      <c r="AC445" s="302"/>
      <c r="AD445" s="302"/>
      <c r="AE445" s="302"/>
      <c r="AF445" s="305"/>
      <c r="AG445" s="328"/>
      <c r="AH445" s="455"/>
      <c r="AI445" s="108"/>
      <c r="AJ445" s="108"/>
      <c r="AK445" s="108"/>
      <c r="AL445" s="108"/>
      <c r="AM445" s="108"/>
      <c r="AN445" s="108"/>
      <c r="AO445" s="108"/>
      <c r="AP445" s="108"/>
      <c r="AQ445" s="108"/>
    </row>
    <row r="446" ht="22.5" customHeight="1">
      <c r="B446" s="331"/>
      <c r="D446" s="332"/>
      <c r="E446" s="331"/>
      <c r="H446" s="327"/>
      <c r="I446" s="331"/>
      <c r="L446" s="327"/>
      <c r="M446" s="331"/>
      <c r="N446" s="333"/>
      <c r="O446" s="334"/>
      <c r="P446" s="334"/>
      <c r="Q446" s="335"/>
      <c r="R446" s="336"/>
      <c r="S446" s="334"/>
      <c r="T446" s="334"/>
      <c r="U446" s="335"/>
      <c r="V446" s="336"/>
      <c r="W446" s="334"/>
      <c r="X446" s="334"/>
      <c r="Y446" s="337"/>
      <c r="Z446" s="338"/>
      <c r="AA446" s="327"/>
      <c r="AB446" s="326"/>
      <c r="AF446" s="327"/>
      <c r="AG446" s="339"/>
      <c r="AH446" s="456"/>
      <c r="AI446" s="108"/>
      <c r="AJ446" s="108"/>
      <c r="AK446" s="108"/>
      <c r="AL446" s="108"/>
      <c r="AM446" s="108"/>
      <c r="AN446" s="108"/>
      <c r="AO446" s="108"/>
      <c r="AP446" s="108"/>
      <c r="AQ446" s="108"/>
    </row>
    <row r="447" ht="22.5" customHeight="1">
      <c r="B447" s="181"/>
      <c r="C447" s="309"/>
      <c r="D447" s="341"/>
      <c r="E447" s="181"/>
      <c r="F447" s="309"/>
      <c r="G447" s="309"/>
      <c r="H447" s="310"/>
      <c r="I447" s="181"/>
      <c r="J447" s="309"/>
      <c r="K447" s="309"/>
      <c r="L447" s="310"/>
      <c r="M447" s="181"/>
      <c r="N447" s="342"/>
      <c r="O447" s="343"/>
      <c r="P447" s="343"/>
      <c r="Q447" s="344"/>
      <c r="R447" s="345"/>
      <c r="S447" s="343"/>
      <c r="T447" s="343"/>
      <c r="U447" s="344"/>
      <c r="V447" s="345"/>
      <c r="W447" s="343"/>
      <c r="X447" s="343"/>
      <c r="Y447" s="346"/>
      <c r="Z447" s="347"/>
      <c r="AA447" s="310"/>
      <c r="AB447" s="348"/>
      <c r="AC447" s="309"/>
      <c r="AD447" s="309"/>
      <c r="AE447" s="309"/>
      <c r="AF447" s="310"/>
      <c r="AG447" s="349"/>
      <c r="AH447" s="457"/>
      <c r="AI447" s="108"/>
      <c r="AJ447" s="108"/>
      <c r="AK447" s="108"/>
      <c r="AL447" s="108"/>
      <c r="AM447" s="108"/>
      <c r="AN447" s="108"/>
      <c r="AO447" s="108"/>
      <c r="AP447" s="108"/>
      <c r="AQ447" s="108"/>
    </row>
    <row r="448" ht="22.5" customHeight="1">
      <c r="B448" s="315" t="str">
        <f>IF(ISBLANK(D448), "Missing ID",
IF(CONCATENATE(E448:AG450)="", "Unused",
IF(AND(ISBLANK(E448), ISBLANK(I448)), "Missing Headline and Content",
IF(ISBLANK(M448), "Missing Is True",
IF(AND(M448&lt;&gt;"Yes", M448&lt;&gt;"No"), "Is True must be Yes or No",
IF(AND($AJ$3, NOT(ISBLANK(N448)), NOT(ISNUMBER(N448))), "Changes to Followers for Likes must be a Number",
IF(AND($AK$3, NOT(ISBLANK(O448)), NOT(ISNUMBER(O448))), "Changes to Followers for Disikes must be a Number",
IF(AND($AL$3, NOT(ISBLANK(P448)), NOT(ISNUMBER(P448))), "Changes to Followers for Shares must be a Number",
IF(AND($AM$3, NOT(ISBLANK(Q448)), NOT(ISNUMBER(Q448))), "Changes to Followers for Flags must be a Number",
IF(AND($AJ$3, NOT(ISBLANK(R448)), NOT(ISNUMBER(R448))), "Changes to Credibility for Likes must be a Number",
IF(AND($AK$3, NOT(ISBLANK(S448)), NOT(ISNUMBER(S448))), "Changes to Credibility for Disikes must be a Number",
IF(AND($AL$3, NOT(ISBLANK(T448)), NOT(ISNUMBER(T448))), "Changes to Credibility for Shares must be a Number",
IF(AND($AM$3, NOT(ISBLANK(U448)), NOT(ISNUMBER(U448))), "Changes to Credibility for Flags must be a Number",
IF(AND($AJ$3, $AP$3, NOT(ISBLANK(V448)), NOT(ISNUMBER(V448))), "Number of Likes must be a Number",
IF(AND($AK$3, $AP$3, NOT(ISBLANK(W448)), NOT(ISNUMBER(W448))), "Number of Disikes must be a Number",
IF(AND($AL$3, $AP$3, NOT(ISBLANK(X448)), NOT(ISNUMBER(X448))), "Number of Shares must be a Number",
IF(AND($AM$3, $AP$3, NOT(ISBLANK(Y448)), NOT(ISNUMBER(Y448))), "Number of Flags must be a Number",
IF(AND($AJ$3, $AP$3, NOT(ISBLANK(V448)), V448&lt;0), "Number of Likes cannot be Negative",
IF(AND($AK$3, $AP$3, NOT(ISBLANK(W448)), W448&lt;0), "Number of Disikes cannot be Negative",
IF(AND($AL$3, $AP$3, NOT(ISBLANK(X448)), X448&lt;0), "Number of Shares cannot be Negative",
IF(AND($AM$3, $AP$3, NOT(ISBLANK(Y448)), Y448&lt;0), "Number of Flags cannot be Negative",
IF(AND(CONCATENATE(Z448:AH448)&lt;&gt;"", Z448=""), "Missing 1st Comment Source Name",
IF(AND(CONCATENATE(Z448:AH448)&lt;&gt;"", AB448=""), "Missing 1st Comment Message",
IF(AND($AN$3, $AP$3, CONCATENATE(Z448:AH448)&lt;&gt;"", AG448=""), "Missing 1st Comment Likes",
IF(AND($AO$3, $AP$3, CONCATENATE(Z448:AH448)&lt;&gt;"", AH448=""), "Missing 1st Comment Dislikes",
IF(AND(CONCATENATE(Z449:AH449)&lt;&gt;"", Z449=""), "Missing 2nd Comment Source Name",
IF(AND(CONCATENATE(Z449:AH449)&lt;&gt;"", AB449=""), "Missing 2nd Comment Message",
IF(AND($AN$3, $AP$3, CONCATENATE(Z449:AH449)&lt;&gt;"", AG449=""), "Missing 2nd Comment Likes",
IF(AND($AO$3, $AP$3, CONCATENATE(Z449:AH449)&lt;&gt;"", AH449=""), "Missing 2nd Comment Dislikes",
IF(AND(CONCATENATE(Z450:AH450)&lt;&gt;"", Z450=""), "Missing 3rd Comment Source Name",
IF(AND(CONCATENATE(Z450:AH450)&lt;&gt;"", AB450=""), "Missing 3rd Comment Message",
IF(AND($AN$3, $AP$3, CONCATENATE(Z450:AH450)&lt;&gt;"", AG450=""), "Missing 3rd Comment Likes",
IF(AND($AO$3, $AP$3, CONCATENATE(Z450:AH450)&lt;&gt;"", AH450=""), "Missing 3rd Comment Dislikes", "Valid"
)))))))))))))))))))))))))))))))))</f>
        <v>Unused</v>
      </c>
      <c r="C448" s="302"/>
      <c r="D448" s="351" t="s">
        <v>1435</v>
      </c>
      <c r="E448" s="352"/>
      <c r="F448" s="302"/>
      <c r="G448" s="302"/>
      <c r="H448" s="305"/>
      <c r="I448" s="352"/>
      <c r="J448" s="302"/>
      <c r="K448" s="302"/>
      <c r="L448" s="305"/>
      <c r="M448" s="354"/>
      <c r="N448" s="355"/>
      <c r="O448" s="356"/>
      <c r="P448" s="356"/>
      <c r="Q448" s="357"/>
      <c r="R448" s="358"/>
      <c r="S448" s="356"/>
      <c r="T448" s="356"/>
      <c r="U448" s="357"/>
      <c r="V448" s="358"/>
      <c r="W448" s="356"/>
      <c r="X448" s="356"/>
      <c r="Y448" s="359"/>
      <c r="Z448" s="360"/>
      <c r="AA448" s="305"/>
      <c r="AB448" s="354"/>
      <c r="AC448" s="302"/>
      <c r="AD448" s="302"/>
      <c r="AE448" s="302"/>
      <c r="AF448" s="305"/>
      <c r="AG448" s="361"/>
      <c r="AH448" s="458"/>
      <c r="AI448" s="108"/>
      <c r="AJ448" s="108"/>
      <c r="AK448" s="108"/>
      <c r="AL448" s="108"/>
      <c r="AM448" s="108"/>
      <c r="AN448" s="108"/>
      <c r="AO448" s="108"/>
      <c r="AP448" s="108"/>
      <c r="AQ448" s="108"/>
    </row>
    <row r="449" ht="22.5" customHeight="1">
      <c r="B449" s="331"/>
      <c r="D449" s="363"/>
      <c r="E449" s="331"/>
      <c r="H449" s="327"/>
      <c r="I449" s="331"/>
      <c r="L449" s="327"/>
      <c r="M449" s="331"/>
      <c r="N449" s="333"/>
      <c r="O449" s="334"/>
      <c r="P449" s="334"/>
      <c r="Q449" s="335"/>
      <c r="R449" s="336"/>
      <c r="S449" s="334"/>
      <c r="T449" s="334"/>
      <c r="U449" s="335"/>
      <c r="V449" s="336"/>
      <c r="W449" s="334"/>
      <c r="X449" s="334"/>
      <c r="Y449" s="337"/>
      <c r="Z449" s="364"/>
      <c r="AA449" s="327"/>
      <c r="AB449" s="365"/>
      <c r="AF449" s="327"/>
      <c r="AG449" s="366"/>
      <c r="AH449" s="367"/>
      <c r="AI449" s="108"/>
      <c r="AJ449" s="108"/>
      <c r="AK449" s="108"/>
      <c r="AL449" s="108"/>
      <c r="AM449" s="108"/>
      <c r="AN449" s="108"/>
      <c r="AO449" s="108"/>
      <c r="AP449" s="108"/>
      <c r="AQ449" s="108"/>
    </row>
    <row r="450" ht="22.5" customHeight="1">
      <c r="B450" s="181"/>
      <c r="C450" s="309"/>
      <c r="D450" s="368"/>
      <c r="E450" s="181"/>
      <c r="F450" s="309"/>
      <c r="G450" s="309"/>
      <c r="H450" s="310"/>
      <c r="I450" s="181"/>
      <c r="J450" s="309"/>
      <c r="K450" s="309"/>
      <c r="L450" s="310"/>
      <c r="M450" s="181"/>
      <c r="N450" s="342"/>
      <c r="O450" s="343"/>
      <c r="P450" s="343"/>
      <c r="Q450" s="344"/>
      <c r="R450" s="345"/>
      <c r="S450" s="343"/>
      <c r="T450" s="343"/>
      <c r="U450" s="344"/>
      <c r="V450" s="345"/>
      <c r="W450" s="343"/>
      <c r="X450" s="343"/>
      <c r="Y450" s="346"/>
      <c r="Z450" s="369"/>
      <c r="AA450" s="310"/>
      <c r="AB450" s="370"/>
      <c r="AC450" s="309"/>
      <c r="AD450" s="309"/>
      <c r="AE450" s="309"/>
      <c r="AF450" s="310"/>
      <c r="AG450" s="371"/>
      <c r="AH450" s="372"/>
      <c r="AI450" s="108"/>
      <c r="AJ450" s="108"/>
      <c r="AK450" s="108"/>
      <c r="AL450" s="108"/>
      <c r="AM450" s="108"/>
      <c r="AN450" s="108"/>
      <c r="AO450" s="108"/>
      <c r="AP450" s="108"/>
      <c r="AQ450" s="108"/>
    </row>
    <row r="451" ht="22.5" customHeight="1">
      <c r="B451" s="315" t="str">
        <f>IF(ISBLANK(D451), "Missing ID",
IF(CONCATENATE(E451:AG453)="", "Unused",
IF(AND(ISBLANK(E451), ISBLANK(I451)), "Missing Headline and Content",
IF(ISBLANK(M451), "Missing Is True",
IF(AND(M451&lt;&gt;"Yes", M451&lt;&gt;"No"), "Is True must be Yes or No",
IF(AND($AJ$3, NOT(ISBLANK(N451)), NOT(ISNUMBER(N451))), "Changes to Followers for Likes must be a Number",
IF(AND($AK$3, NOT(ISBLANK(O451)), NOT(ISNUMBER(O451))), "Changes to Followers for Disikes must be a Number",
IF(AND($AL$3, NOT(ISBLANK(P451)), NOT(ISNUMBER(P451))), "Changes to Followers for Shares must be a Number",
IF(AND($AM$3, NOT(ISBLANK(Q451)), NOT(ISNUMBER(Q451))), "Changes to Followers for Flags must be a Number",
IF(AND($AJ$3, NOT(ISBLANK(R451)), NOT(ISNUMBER(R451))), "Changes to Credibility for Likes must be a Number",
IF(AND($AK$3, NOT(ISBLANK(S451)), NOT(ISNUMBER(S451))), "Changes to Credibility for Disikes must be a Number",
IF(AND($AL$3, NOT(ISBLANK(T451)), NOT(ISNUMBER(T451))), "Changes to Credibility for Shares must be a Number",
IF(AND($AM$3, NOT(ISBLANK(U451)), NOT(ISNUMBER(U451))), "Changes to Credibility for Flags must be a Number",
IF(AND($AJ$3, $AP$3, NOT(ISBLANK(V451)), NOT(ISNUMBER(V451))), "Number of Likes must be a Number",
IF(AND($AK$3, $AP$3, NOT(ISBLANK(W451)), NOT(ISNUMBER(W451))), "Number of Disikes must be a Number",
IF(AND($AL$3, $AP$3, NOT(ISBLANK(X451)), NOT(ISNUMBER(X451))), "Number of Shares must be a Number",
IF(AND($AM$3, $AP$3, NOT(ISBLANK(Y451)), NOT(ISNUMBER(Y451))), "Number of Flags must be a Number",
IF(AND($AJ$3, $AP$3, NOT(ISBLANK(V451)), V451&lt;0), "Number of Likes cannot be Negative",
IF(AND($AK$3, $AP$3, NOT(ISBLANK(W451)), W451&lt;0), "Number of Disikes cannot be Negative",
IF(AND($AL$3, $AP$3, NOT(ISBLANK(X451)), X451&lt;0), "Number of Shares cannot be Negative",
IF(AND($AM$3, $AP$3, NOT(ISBLANK(Y451)), Y451&lt;0), "Number of Flags cannot be Negative",
IF(AND(CONCATENATE(Z451:AH451)&lt;&gt;"", Z451=""), "Missing 1st Comment Source Name",
IF(AND(CONCATENATE(Z451:AH451)&lt;&gt;"", AB451=""), "Missing 1st Comment Message",
IF(AND($AN$3, $AP$3, CONCATENATE(Z451:AH451)&lt;&gt;"", AG451=""), "Missing 1st Comment Likes",
IF(AND($AO$3, $AP$3, CONCATENATE(Z451:AH451)&lt;&gt;"", AH451=""), "Missing 1st Comment Dislikes",
IF(AND(CONCATENATE(Z452:AH452)&lt;&gt;"", Z452=""), "Missing 2nd Comment Source Name",
IF(AND(CONCATENATE(Z452:AH452)&lt;&gt;"", AB452=""), "Missing 2nd Comment Message",
IF(AND($AN$3, $AP$3, CONCATENATE(Z452:AH452)&lt;&gt;"", AG452=""), "Missing 2nd Comment Likes",
IF(AND($AO$3, $AP$3, CONCATENATE(Z452:AH452)&lt;&gt;"", AH452=""), "Missing 2nd Comment Dislikes",
IF(AND(CONCATENATE(Z453:AH453)&lt;&gt;"", Z453=""), "Missing 3rd Comment Source Name",
IF(AND(CONCATENATE(Z453:AH453)&lt;&gt;"", AB453=""), "Missing 3rd Comment Message",
IF(AND($AN$3, $AP$3, CONCATENATE(Z453:AH453)&lt;&gt;"", AG453=""), "Missing 3rd Comment Likes",
IF(AND($AO$3, $AP$3, CONCATENATE(Z453:AH453)&lt;&gt;"", AH453=""), "Missing 3rd Comment Dislikes", "Valid"
)))))))))))))))))))))))))))))))))</f>
        <v>Unused</v>
      </c>
      <c r="C451" s="302"/>
      <c r="D451" s="316" t="s">
        <v>1436</v>
      </c>
      <c r="E451" s="317"/>
      <c r="F451" s="302"/>
      <c r="G451" s="302"/>
      <c r="H451" s="305"/>
      <c r="I451" s="317"/>
      <c r="J451" s="302"/>
      <c r="K451" s="302"/>
      <c r="L451" s="305"/>
      <c r="M451" s="319"/>
      <c r="N451" s="450"/>
      <c r="O451" s="451"/>
      <c r="P451" s="451"/>
      <c r="Q451" s="452"/>
      <c r="R451" s="453"/>
      <c r="S451" s="451"/>
      <c r="T451" s="451"/>
      <c r="U451" s="452"/>
      <c r="V451" s="453"/>
      <c r="W451" s="451"/>
      <c r="X451" s="451"/>
      <c r="Y451" s="454"/>
      <c r="Z451" s="325"/>
      <c r="AA451" s="305"/>
      <c r="AB451" s="319"/>
      <c r="AC451" s="302"/>
      <c r="AD451" s="302"/>
      <c r="AE451" s="302"/>
      <c r="AF451" s="305"/>
      <c r="AG451" s="328"/>
      <c r="AH451" s="455"/>
      <c r="AI451" s="108"/>
      <c r="AJ451" s="108"/>
      <c r="AK451" s="108"/>
      <c r="AL451" s="108"/>
      <c r="AM451" s="108"/>
      <c r="AN451" s="108"/>
      <c r="AO451" s="108"/>
      <c r="AP451" s="108"/>
      <c r="AQ451" s="108"/>
    </row>
    <row r="452" ht="22.5" customHeight="1">
      <c r="B452" s="331"/>
      <c r="D452" s="332"/>
      <c r="E452" s="331"/>
      <c r="H452" s="327"/>
      <c r="I452" s="331"/>
      <c r="L452" s="327"/>
      <c r="M452" s="331"/>
      <c r="N452" s="333"/>
      <c r="O452" s="334"/>
      <c r="P452" s="334"/>
      <c r="Q452" s="335"/>
      <c r="R452" s="336"/>
      <c r="S452" s="334"/>
      <c r="T452" s="334"/>
      <c r="U452" s="335"/>
      <c r="V452" s="336"/>
      <c r="W452" s="334"/>
      <c r="X452" s="334"/>
      <c r="Y452" s="337"/>
      <c r="Z452" s="338"/>
      <c r="AA452" s="327"/>
      <c r="AB452" s="326"/>
      <c r="AF452" s="327"/>
      <c r="AG452" s="339"/>
      <c r="AH452" s="456"/>
      <c r="AI452" s="108"/>
      <c r="AJ452" s="108"/>
      <c r="AK452" s="108"/>
      <c r="AL452" s="108"/>
      <c r="AM452" s="108"/>
      <c r="AN452" s="108"/>
      <c r="AO452" s="108"/>
      <c r="AP452" s="108"/>
      <c r="AQ452" s="108"/>
    </row>
    <row r="453" ht="22.5" customHeight="1">
      <c r="B453" s="181"/>
      <c r="C453" s="309"/>
      <c r="D453" s="341"/>
      <c r="E453" s="181"/>
      <c r="F453" s="309"/>
      <c r="G453" s="309"/>
      <c r="H453" s="310"/>
      <c r="I453" s="181"/>
      <c r="J453" s="309"/>
      <c r="K453" s="309"/>
      <c r="L453" s="310"/>
      <c r="M453" s="181"/>
      <c r="N453" s="342"/>
      <c r="O453" s="343"/>
      <c r="P453" s="343"/>
      <c r="Q453" s="344"/>
      <c r="R453" s="345"/>
      <c r="S453" s="343"/>
      <c r="T453" s="343"/>
      <c r="U453" s="344"/>
      <c r="V453" s="345"/>
      <c r="W453" s="343"/>
      <c r="X453" s="343"/>
      <c r="Y453" s="346"/>
      <c r="Z453" s="347"/>
      <c r="AA453" s="310"/>
      <c r="AB453" s="348"/>
      <c r="AC453" s="309"/>
      <c r="AD453" s="309"/>
      <c r="AE453" s="309"/>
      <c r="AF453" s="310"/>
      <c r="AG453" s="349"/>
      <c r="AH453" s="457"/>
      <c r="AI453" s="108"/>
      <c r="AJ453" s="108"/>
      <c r="AK453" s="108"/>
      <c r="AL453" s="108"/>
      <c r="AM453" s="108"/>
      <c r="AN453" s="108"/>
      <c r="AO453" s="108"/>
      <c r="AP453" s="108"/>
      <c r="AQ453" s="108"/>
    </row>
    <row r="454" ht="22.5" customHeight="1">
      <c r="B454" s="315" t="str">
        <f>IF(ISBLANK(D454), "Missing ID",
IF(CONCATENATE(E454:AG456)="", "Unused",
IF(AND(ISBLANK(E454), ISBLANK(I454)), "Missing Headline and Content",
IF(ISBLANK(M454), "Missing Is True",
IF(AND(M454&lt;&gt;"Yes", M454&lt;&gt;"No"), "Is True must be Yes or No",
IF(AND($AJ$3, NOT(ISBLANK(N454)), NOT(ISNUMBER(N454))), "Changes to Followers for Likes must be a Number",
IF(AND($AK$3, NOT(ISBLANK(O454)), NOT(ISNUMBER(O454))), "Changes to Followers for Disikes must be a Number",
IF(AND($AL$3, NOT(ISBLANK(P454)), NOT(ISNUMBER(P454))), "Changes to Followers for Shares must be a Number",
IF(AND($AM$3, NOT(ISBLANK(Q454)), NOT(ISNUMBER(Q454))), "Changes to Followers for Flags must be a Number",
IF(AND($AJ$3, NOT(ISBLANK(R454)), NOT(ISNUMBER(R454))), "Changes to Credibility for Likes must be a Number",
IF(AND($AK$3, NOT(ISBLANK(S454)), NOT(ISNUMBER(S454))), "Changes to Credibility for Disikes must be a Number",
IF(AND($AL$3, NOT(ISBLANK(T454)), NOT(ISNUMBER(T454))), "Changes to Credibility for Shares must be a Number",
IF(AND($AM$3, NOT(ISBLANK(U454)), NOT(ISNUMBER(U454))), "Changes to Credibility for Flags must be a Number",
IF(AND($AJ$3, $AP$3, NOT(ISBLANK(V454)), NOT(ISNUMBER(V454))), "Number of Likes must be a Number",
IF(AND($AK$3, $AP$3, NOT(ISBLANK(W454)), NOT(ISNUMBER(W454))), "Number of Disikes must be a Number",
IF(AND($AL$3, $AP$3, NOT(ISBLANK(X454)), NOT(ISNUMBER(X454))), "Number of Shares must be a Number",
IF(AND($AM$3, $AP$3, NOT(ISBLANK(Y454)), NOT(ISNUMBER(Y454))), "Number of Flags must be a Number",
IF(AND($AJ$3, $AP$3, NOT(ISBLANK(V454)), V454&lt;0), "Number of Likes cannot be Negative",
IF(AND($AK$3, $AP$3, NOT(ISBLANK(W454)), W454&lt;0), "Number of Disikes cannot be Negative",
IF(AND($AL$3, $AP$3, NOT(ISBLANK(X454)), X454&lt;0), "Number of Shares cannot be Negative",
IF(AND($AM$3, $AP$3, NOT(ISBLANK(Y454)), Y454&lt;0), "Number of Flags cannot be Negative",
IF(AND(CONCATENATE(Z454:AH454)&lt;&gt;"", Z454=""), "Missing 1st Comment Source Name",
IF(AND(CONCATENATE(Z454:AH454)&lt;&gt;"", AB454=""), "Missing 1st Comment Message",
IF(AND($AN$3, $AP$3, CONCATENATE(Z454:AH454)&lt;&gt;"", AG454=""), "Missing 1st Comment Likes",
IF(AND($AO$3, $AP$3, CONCATENATE(Z454:AH454)&lt;&gt;"", AH454=""), "Missing 1st Comment Dislikes",
IF(AND(CONCATENATE(Z455:AH455)&lt;&gt;"", Z455=""), "Missing 2nd Comment Source Name",
IF(AND(CONCATENATE(Z455:AH455)&lt;&gt;"", AB455=""), "Missing 2nd Comment Message",
IF(AND($AN$3, $AP$3, CONCATENATE(Z455:AH455)&lt;&gt;"", AG455=""), "Missing 2nd Comment Likes",
IF(AND($AO$3, $AP$3, CONCATENATE(Z455:AH455)&lt;&gt;"", AH455=""), "Missing 2nd Comment Dislikes",
IF(AND(CONCATENATE(Z456:AH456)&lt;&gt;"", Z456=""), "Missing 3rd Comment Source Name",
IF(AND(CONCATENATE(Z456:AH456)&lt;&gt;"", AB456=""), "Missing 3rd Comment Message",
IF(AND($AN$3, $AP$3, CONCATENATE(Z456:AH456)&lt;&gt;"", AG456=""), "Missing 3rd Comment Likes",
IF(AND($AO$3, $AP$3, CONCATENATE(Z456:AH456)&lt;&gt;"", AH456=""), "Missing 3rd Comment Dislikes", "Valid"
)))))))))))))))))))))))))))))))))</f>
        <v>Unused</v>
      </c>
      <c r="C454" s="302"/>
      <c r="D454" s="351" t="s">
        <v>1437</v>
      </c>
      <c r="E454" s="352"/>
      <c r="F454" s="302"/>
      <c r="G454" s="302"/>
      <c r="H454" s="305"/>
      <c r="I454" s="352"/>
      <c r="J454" s="302"/>
      <c r="K454" s="302"/>
      <c r="L454" s="305"/>
      <c r="M454" s="354"/>
      <c r="N454" s="355"/>
      <c r="O454" s="356"/>
      <c r="P454" s="356"/>
      <c r="Q454" s="357"/>
      <c r="R454" s="358"/>
      <c r="S454" s="356"/>
      <c r="T454" s="356"/>
      <c r="U454" s="357"/>
      <c r="V454" s="358"/>
      <c r="W454" s="356"/>
      <c r="X454" s="356"/>
      <c r="Y454" s="359"/>
      <c r="Z454" s="360"/>
      <c r="AA454" s="305"/>
      <c r="AB454" s="354"/>
      <c r="AC454" s="302"/>
      <c r="AD454" s="302"/>
      <c r="AE454" s="302"/>
      <c r="AF454" s="305"/>
      <c r="AG454" s="361"/>
      <c r="AH454" s="458"/>
      <c r="AI454" s="108"/>
      <c r="AJ454" s="108"/>
      <c r="AK454" s="108"/>
      <c r="AL454" s="108"/>
      <c r="AM454" s="108"/>
      <c r="AN454" s="108"/>
      <c r="AO454" s="108"/>
      <c r="AP454" s="108"/>
      <c r="AQ454" s="108"/>
    </row>
    <row r="455" ht="22.5" customHeight="1">
      <c r="B455" s="331"/>
      <c r="D455" s="363"/>
      <c r="E455" s="331"/>
      <c r="H455" s="327"/>
      <c r="I455" s="331"/>
      <c r="L455" s="327"/>
      <c r="M455" s="331"/>
      <c r="N455" s="333"/>
      <c r="O455" s="334"/>
      <c r="P455" s="334"/>
      <c r="Q455" s="335"/>
      <c r="R455" s="336"/>
      <c r="S455" s="334"/>
      <c r="T455" s="334"/>
      <c r="U455" s="335"/>
      <c r="V455" s="336"/>
      <c r="W455" s="334"/>
      <c r="X455" s="334"/>
      <c r="Y455" s="337"/>
      <c r="Z455" s="364"/>
      <c r="AA455" s="327"/>
      <c r="AB455" s="365"/>
      <c r="AF455" s="327"/>
      <c r="AG455" s="366"/>
      <c r="AH455" s="367"/>
      <c r="AI455" s="108"/>
      <c r="AJ455" s="108"/>
      <c r="AK455" s="108"/>
      <c r="AL455" s="108"/>
      <c r="AM455" s="108"/>
      <c r="AN455" s="108"/>
      <c r="AO455" s="108"/>
      <c r="AP455" s="108"/>
      <c r="AQ455" s="108"/>
    </row>
    <row r="456" ht="22.5" customHeight="1">
      <c r="B456" s="181"/>
      <c r="C456" s="309"/>
      <c r="D456" s="368"/>
      <c r="E456" s="181"/>
      <c r="F456" s="309"/>
      <c r="G456" s="309"/>
      <c r="H456" s="310"/>
      <c r="I456" s="181"/>
      <c r="J456" s="309"/>
      <c r="K456" s="309"/>
      <c r="L456" s="310"/>
      <c r="M456" s="181"/>
      <c r="N456" s="342"/>
      <c r="O456" s="343"/>
      <c r="P456" s="343"/>
      <c r="Q456" s="344"/>
      <c r="R456" s="345"/>
      <c r="S456" s="343"/>
      <c r="T456" s="343"/>
      <c r="U456" s="344"/>
      <c r="V456" s="345"/>
      <c r="W456" s="343"/>
      <c r="X456" s="343"/>
      <c r="Y456" s="346"/>
      <c r="Z456" s="369"/>
      <c r="AA456" s="310"/>
      <c r="AB456" s="370"/>
      <c r="AC456" s="309"/>
      <c r="AD456" s="309"/>
      <c r="AE456" s="309"/>
      <c r="AF456" s="310"/>
      <c r="AG456" s="371"/>
      <c r="AH456" s="372"/>
      <c r="AI456" s="108"/>
      <c r="AJ456" s="108"/>
      <c r="AK456" s="108"/>
      <c r="AL456" s="108"/>
      <c r="AM456" s="108"/>
      <c r="AN456" s="108"/>
      <c r="AO456" s="108"/>
      <c r="AP456" s="108"/>
      <c r="AQ456" s="108"/>
    </row>
    <row r="457" ht="22.5" customHeight="1">
      <c r="B457" s="315" t="str">
        <f>IF(ISBLANK(D457), "Missing ID",
IF(CONCATENATE(E457:AG459)="", "Unused",
IF(AND(ISBLANK(E457), ISBLANK(I457)), "Missing Headline and Content",
IF(ISBLANK(M457), "Missing Is True",
IF(AND(M457&lt;&gt;"Yes", M457&lt;&gt;"No"), "Is True must be Yes or No",
IF(AND($AJ$3, NOT(ISBLANK(N457)), NOT(ISNUMBER(N457))), "Changes to Followers for Likes must be a Number",
IF(AND($AK$3, NOT(ISBLANK(O457)), NOT(ISNUMBER(O457))), "Changes to Followers for Disikes must be a Number",
IF(AND($AL$3, NOT(ISBLANK(P457)), NOT(ISNUMBER(P457))), "Changes to Followers for Shares must be a Number",
IF(AND($AM$3, NOT(ISBLANK(Q457)), NOT(ISNUMBER(Q457))), "Changes to Followers for Flags must be a Number",
IF(AND($AJ$3, NOT(ISBLANK(R457)), NOT(ISNUMBER(R457))), "Changes to Credibility for Likes must be a Number",
IF(AND($AK$3, NOT(ISBLANK(S457)), NOT(ISNUMBER(S457))), "Changes to Credibility for Disikes must be a Number",
IF(AND($AL$3, NOT(ISBLANK(T457)), NOT(ISNUMBER(T457))), "Changes to Credibility for Shares must be a Number",
IF(AND($AM$3, NOT(ISBLANK(U457)), NOT(ISNUMBER(U457))), "Changes to Credibility for Flags must be a Number",
IF(AND($AJ$3, $AP$3, NOT(ISBLANK(V457)), NOT(ISNUMBER(V457))), "Number of Likes must be a Number",
IF(AND($AK$3, $AP$3, NOT(ISBLANK(W457)), NOT(ISNUMBER(W457))), "Number of Disikes must be a Number",
IF(AND($AL$3, $AP$3, NOT(ISBLANK(X457)), NOT(ISNUMBER(X457))), "Number of Shares must be a Number",
IF(AND($AM$3, $AP$3, NOT(ISBLANK(Y457)), NOT(ISNUMBER(Y457))), "Number of Flags must be a Number",
IF(AND($AJ$3, $AP$3, NOT(ISBLANK(V457)), V457&lt;0), "Number of Likes cannot be Negative",
IF(AND($AK$3, $AP$3, NOT(ISBLANK(W457)), W457&lt;0), "Number of Disikes cannot be Negative",
IF(AND($AL$3, $AP$3, NOT(ISBLANK(X457)), X457&lt;0), "Number of Shares cannot be Negative",
IF(AND($AM$3, $AP$3, NOT(ISBLANK(Y457)), Y457&lt;0), "Number of Flags cannot be Negative",
IF(AND(CONCATENATE(Z457:AH457)&lt;&gt;"", Z457=""), "Missing 1st Comment Source Name",
IF(AND(CONCATENATE(Z457:AH457)&lt;&gt;"", AB457=""), "Missing 1st Comment Message",
IF(AND($AN$3, $AP$3, CONCATENATE(Z457:AH457)&lt;&gt;"", AG457=""), "Missing 1st Comment Likes",
IF(AND($AO$3, $AP$3, CONCATENATE(Z457:AH457)&lt;&gt;"", AH457=""), "Missing 1st Comment Dislikes",
IF(AND(CONCATENATE(Z458:AH458)&lt;&gt;"", Z458=""), "Missing 2nd Comment Source Name",
IF(AND(CONCATENATE(Z458:AH458)&lt;&gt;"", AB458=""), "Missing 2nd Comment Message",
IF(AND($AN$3, $AP$3, CONCATENATE(Z458:AH458)&lt;&gt;"", AG458=""), "Missing 2nd Comment Likes",
IF(AND($AO$3, $AP$3, CONCATENATE(Z458:AH458)&lt;&gt;"", AH458=""), "Missing 2nd Comment Dislikes",
IF(AND(CONCATENATE(Z459:AH459)&lt;&gt;"", Z459=""), "Missing 3rd Comment Source Name",
IF(AND(CONCATENATE(Z459:AH459)&lt;&gt;"", AB459=""), "Missing 3rd Comment Message",
IF(AND($AN$3, $AP$3, CONCATENATE(Z459:AH459)&lt;&gt;"", AG459=""), "Missing 3rd Comment Likes",
IF(AND($AO$3, $AP$3, CONCATENATE(Z459:AH459)&lt;&gt;"", AH459=""), "Missing 3rd Comment Dislikes", "Valid"
)))))))))))))))))))))))))))))))))</f>
        <v>Unused</v>
      </c>
      <c r="C457" s="302"/>
      <c r="D457" s="316" t="s">
        <v>1438</v>
      </c>
      <c r="E457" s="317"/>
      <c r="F457" s="302"/>
      <c r="G457" s="302"/>
      <c r="H457" s="305"/>
      <c r="I457" s="317"/>
      <c r="J457" s="302"/>
      <c r="K457" s="302"/>
      <c r="L457" s="305"/>
      <c r="M457" s="319"/>
      <c r="N457" s="450"/>
      <c r="O457" s="451"/>
      <c r="P457" s="451"/>
      <c r="Q457" s="452"/>
      <c r="R457" s="453"/>
      <c r="S457" s="451"/>
      <c r="T457" s="451"/>
      <c r="U457" s="452"/>
      <c r="V457" s="453"/>
      <c r="W457" s="451"/>
      <c r="X457" s="451"/>
      <c r="Y457" s="454"/>
      <c r="Z457" s="325"/>
      <c r="AA457" s="305"/>
      <c r="AB457" s="319"/>
      <c r="AC457" s="302"/>
      <c r="AD457" s="302"/>
      <c r="AE457" s="302"/>
      <c r="AF457" s="305"/>
      <c r="AG457" s="328"/>
      <c r="AH457" s="455"/>
      <c r="AI457" s="108"/>
      <c r="AJ457" s="108"/>
      <c r="AK457" s="108"/>
      <c r="AL457" s="108"/>
      <c r="AM457" s="108"/>
      <c r="AN457" s="108"/>
      <c r="AO457" s="108"/>
      <c r="AP457" s="108"/>
      <c r="AQ457" s="108"/>
    </row>
    <row r="458" ht="22.5" customHeight="1">
      <c r="B458" s="331"/>
      <c r="D458" s="332"/>
      <c r="E458" s="331"/>
      <c r="H458" s="327"/>
      <c r="I458" s="331"/>
      <c r="L458" s="327"/>
      <c r="M458" s="331"/>
      <c r="N458" s="333"/>
      <c r="O458" s="334"/>
      <c r="P458" s="334"/>
      <c r="Q458" s="335"/>
      <c r="R458" s="336"/>
      <c r="S458" s="334"/>
      <c r="T458" s="334"/>
      <c r="U458" s="335"/>
      <c r="V458" s="336"/>
      <c r="W458" s="334"/>
      <c r="X458" s="334"/>
      <c r="Y458" s="337"/>
      <c r="Z458" s="338"/>
      <c r="AA458" s="327"/>
      <c r="AB458" s="326"/>
      <c r="AF458" s="327"/>
      <c r="AG458" s="339"/>
      <c r="AH458" s="456"/>
      <c r="AI458" s="108"/>
      <c r="AJ458" s="108"/>
      <c r="AK458" s="108"/>
      <c r="AL458" s="108"/>
      <c r="AM458" s="108"/>
      <c r="AN458" s="108"/>
      <c r="AO458" s="108"/>
      <c r="AP458" s="108"/>
      <c r="AQ458" s="108"/>
    </row>
    <row r="459" ht="22.5" customHeight="1">
      <c r="B459" s="181"/>
      <c r="C459" s="309"/>
      <c r="D459" s="341"/>
      <c r="E459" s="181"/>
      <c r="F459" s="309"/>
      <c r="G459" s="309"/>
      <c r="H459" s="310"/>
      <c r="I459" s="181"/>
      <c r="J459" s="309"/>
      <c r="K459" s="309"/>
      <c r="L459" s="310"/>
      <c r="M459" s="181"/>
      <c r="N459" s="342"/>
      <c r="O459" s="343"/>
      <c r="P459" s="343"/>
      <c r="Q459" s="344"/>
      <c r="R459" s="345"/>
      <c r="S459" s="343"/>
      <c r="T459" s="343"/>
      <c r="U459" s="344"/>
      <c r="V459" s="345"/>
      <c r="W459" s="343"/>
      <c r="X459" s="343"/>
      <c r="Y459" s="346"/>
      <c r="Z459" s="347"/>
      <c r="AA459" s="310"/>
      <c r="AB459" s="348"/>
      <c r="AC459" s="309"/>
      <c r="AD459" s="309"/>
      <c r="AE459" s="309"/>
      <c r="AF459" s="310"/>
      <c r="AG459" s="349"/>
      <c r="AH459" s="457"/>
      <c r="AI459" s="108"/>
      <c r="AJ459" s="108"/>
      <c r="AK459" s="108"/>
      <c r="AL459" s="108"/>
      <c r="AM459" s="108"/>
      <c r="AN459" s="108"/>
      <c r="AO459" s="108"/>
      <c r="AP459" s="108"/>
      <c r="AQ459" s="108"/>
    </row>
    <row r="460" ht="22.5" customHeight="1">
      <c r="B460" s="315" t="str">
        <f>IF(ISBLANK(D460), "Missing ID",
IF(CONCATENATE(E460:AG462)="", "Unused",
IF(AND(ISBLANK(E460), ISBLANK(I460)), "Missing Headline and Content",
IF(ISBLANK(M460), "Missing Is True",
IF(AND(M460&lt;&gt;"Yes", M460&lt;&gt;"No"), "Is True must be Yes or No",
IF(AND($AJ$3, NOT(ISBLANK(N460)), NOT(ISNUMBER(N460))), "Changes to Followers for Likes must be a Number",
IF(AND($AK$3, NOT(ISBLANK(O460)), NOT(ISNUMBER(O460))), "Changes to Followers for Disikes must be a Number",
IF(AND($AL$3, NOT(ISBLANK(P460)), NOT(ISNUMBER(P460))), "Changes to Followers for Shares must be a Number",
IF(AND($AM$3, NOT(ISBLANK(Q460)), NOT(ISNUMBER(Q460))), "Changes to Followers for Flags must be a Number",
IF(AND($AJ$3, NOT(ISBLANK(R460)), NOT(ISNUMBER(R460))), "Changes to Credibility for Likes must be a Number",
IF(AND($AK$3, NOT(ISBLANK(S460)), NOT(ISNUMBER(S460))), "Changes to Credibility for Disikes must be a Number",
IF(AND($AL$3, NOT(ISBLANK(T460)), NOT(ISNUMBER(T460))), "Changes to Credibility for Shares must be a Number",
IF(AND($AM$3, NOT(ISBLANK(U460)), NOT(ISNUMBER(U460))), "Changes to Credibility for Flags must be a Number",
IF(AND($AJ$3, $AP$3, NOT(ISBLANK(V460)), NOT(ISNUMBER(V460))), "Number of Likes must be a Number",
IF(AND($AK$3, $AP$3, NOT(ISBLANK(W460)), NOT(ISNUMBER(W460))), "Number of Disikes must be a Number",
IF(AND($AL$3, $AP$3, NOT(ISBLANK(X460)), NOT(ISNUMBER(X460))), "Number of Shares must be a Number",
IF(AND($AM$3, $AP$3, NOT(ISBLANK(Y460)), NOT(ISNUMBER(Y460))), "Number of Flags must be a Number",
IF(AND($AJ$3, $AP$3, NOT(ISBLANK(V460)), V460&lt;0), "Number of Likes cannot be Negative",
IF(AND($AK$3, $AP$3, NOT(ISBLANK(W460)), W460&lt;0), "Number of Disikes cannot be Negative",
IF(AND($AL$3, $AP$3, NOT(ISBLANK(X460)), X460&lt;0), "Number of Shares cannot be Negative",
IF(AND($AM$3, $AP$3, NOT(ISBLANK(Y460)), Y460&lt;0), "Number of Flags cannot be Negative",
IF(AND(CONCATENATE(Z460:AH460)&lt;&gt;"", Z460=""), "Missing 1st Comment Source Name",
IF(AND(CONCATENATE(Z460:AH460)&lt;&gt;"", AB460=""), "Missing 1st Comment Message",
IF(AND($AN$3, $AP$3, CONCATENATE(Z460:AH460)&lt;&gt;"", AG460=""), "Missing 1st Comment Likes",
IF(AND($AO$3, $AP$3, CONCATENATE(Z460:AH460)&lt;&gt;"", AH460=""), "Missing 1st Comment Dislikes",
IF(AND(CONCATENATE(Z461:AH461)&lt;&gt;"", Z461=""), "Missing 2nd Comment Source Name",
IF(AND(CONCATENATE(Z461:AH461)&lt;&gt;"", AB461=""), "Missing 2nd Comment Message",
IF(AND($AN$3, $AP$3, CONCATENATE(Z461:AH461)&lt;&gt;"", AG461=""), "Missing 2nd Comment Likes",
IF(AND($AO$3, $AP$3, CONCATENATE(Z461:AH461)&lt;&gt;"", AH461=""), "Missing 2nd Comment Dislikes",
IF(AND(CONCATENATE(Z462:AH462)&lt;&gt;"", Z462=""), "Missing 3rd Comment Source Name",
IF(AND(CONCATENATE(Z462:AH462)&lt;&gt;"", AB462=""), "Missing 3rd Comment Message",
IF(AND($AN$3, $AP$3, CONCATENATE(Z462:AH462)&lt;&gt;"", AG462=""), "Missing 3rd Comment Likes",
IF(AND($AO$3, $AP$3, CONCATENATE(Z462:AH462)&lt;&gt;"", AH462=""), "Missing 3rd Comment Dislikes", "Valid"
)))))))))))))))))))))))))))))))))</f>
        <v>Unused</v>
      </c>
      <c r="C460" s="302"/>
      <c r="D460" s="351" t="s">
        <v>1439</v>
      </c>
      <c r="E460" s="352"/>
      <c r="F460" s="302"/>
      <c r="G460" s="302"/>
      <c r="H460" s="305"/>
      <c r="I460" s="352"/>
      <c r="J460" s="302"/>
      <c r="K460" s="302"/>
      <c r="L460" s="305"/>
      <c r="M460" s="354"/>
      <c r="N460" s="355"/>
      <c r="O460" s="356"/>
      <c r="P460" s="356"/>
      <c r="Q460" s="357"/>
      <c r="R460" s="358"/>
      <c r="S460" s="356"/>
      <c r="T460" s="356"/>
      <c r="U460" s="357"/>
      <c r="V460" s="358"/>
      <c r="W460" s="356"/>
      <c r="X460" s="356"/>
      <c r="Y460" s="359"/>
      <c r="Z460" s="360"/>
      <c r="AA460" s="305"/>
      <c r="AB460" s="354"/>
      <c r="AC460" s="302"/>
      <c r="AD460" s="302"/>
      <c r="AE460" s="302"/>
      <c r="AF460" s="305"/>
      <c r="AG460" s="361"/>
      <c r="AH460" s="458"/>
      <c r="AI460" s="108"/>
      <c r="AJ460" s="108"/>
      <c r="AK460" s="108"/>
      <c r="AL460" s="108"/>
      <c r="AM460" s="108"/>
      <c r="AN460" s="108"/>
      <c r="AO460" s="108"/>
      <c r="AP460" s="108"/>
      <c r="AQ460" s="108"/>
    </row>
    <row r="461" ht="22.5" customHeight="1">
      <c r="B461" s="331"/>
      <c r="D461" s="363"/>
      <c r="E461" s="331"/>
      <c r="H461" s="327"/>
      <c r="I461" s="331"/>
      <c r="L461" s="327"/>
      <c r="M461" s="331"/>
      <c r="N461" s="333"/>
      <c r="O461" s="334"/>
      <c r="P461" s="334"/>
      <c r="Q461" s="335"/>
      <c r="R461" s="336"/>
      <c r="S461" s="334"/>
      <c r="T461" s="334"/>
      <c r="U461" s="335"/>
      <c r="V461" s="336"/>
      <c r="W461" s="334"/>
      <c r="X461" s="334"/>
      <c r="Y461" s="337"/>
      <c r="Z461" s="364"/>
      <c r="AA461" s="327"/>
      <c r="AB461" s="365"/>
      <c r="AF461" s="327"/>
      <c r="AG461" s="366"/>
      <c r="AH461" s="367"/>
      <c r="AI461" s="108"/>
      <c r="AJ461" s="108"/>
      <c r="AK461" s="108"/>
      <c r="AL461" s="108"/>
      <c r="AM461" s="108"/>
      <c r="AN461" s="108"/>
      <c r="AO461" s="108"/>
      <c r="AP461" s="108"/>
      <c r="AQ461" s="108"/>
    </row>
    <row r="462" ht="22.5" customHeight="1">
      <c r="B462" s="181"/>
      <c r="C462" s="309"/>
      <c r="D462" s="368"/>
      <c r="E462" s="181"/>
      <c r="F462" s="309"/>
      <c r="G462" s="309"/>
      <c r="H462" s="310"/>
      <c r="I462" s="181"/>
      <c r="J462" s="309"/>
      <c r="K462" s="309"/>
      <c r="L462" s="310"/>
      <c r="M462" s="181"/>
      <c r="N462" s="342"/>
      <c r="O462" s="343"/>
      <c r="P462" s="343"/>
      <c r="Q462" s="344"/>
      <c r="R462" s="345"/>
      <c r="S462" s="343"/>
      <c r="T462" s="343"/>
      <c r="U462" s="344"/>
      <c r="V462" s="345"/>
      <c r="W462" s="343"/>
      <c r="X462" s="343"/>
      <c r="Y462" s="346"/>
      <c r="Z462" s="369"/>
      <c r="AA462" s="310"/>
      <c r="AB462" s="370"/>
      <c r="AC462" s="309"/>
      <c r="AD462" s="309"/>
      <c r="AE462" s="309"/>
      <c r="AF462" s="310"/>
      <c r="AG462" s="371"/>
      <c r="AH462" s="372"/>
      <c r="AI462" s="108"/>
      <c r="AJ462" s="108"/>
      <c r="AK462" s="108"/>
      <c r="AL462" s="108"/>
      <c r="AM462" s="108"/>
      <c r="AN462" s="108"/>
      <c r="AO462" s="108"/>
      <c r="AP462" s="108"/>
      <c r="AQ462" s="108"/>
    </row>
    <row r="463" ht="22.5" customHeight="1">
      <c r="B463" s="315" t="str">
        <f>IF(ISBLANK(D463), "Missing ID",
IF(CONCATENATE(E463:AG465)="", "Unused",
IF(AND(ISBLANK(E463), ISBLANK(I463)), "Missing Headline and Content",
IF(ISBLANK(M463), "Missing Is True",
IF(AND(M463&lt;&gt;"Yes", M463&lt;&gt;"No"), "Is True must be Yes or No",
IF(AND($AJ$3, NOT(ISBLANK(N463)), NOT(ISNUMBER(N463))), "Changes to Followers for Likes must be a Number",
IF(AND($AK$3, NOT(ISBLANK(O463)), NOT(ISNUMBER(O463))), "Changes to Followers for Disikes must be a Number",
IF(AND($AL$3, NOT(ISBLANK(P463)), NOT(ISNUMBER(P463))), "Changes to Followers for Shares must be a Number",
IF(AND($AM$3, NOT(ISBLANK(Q463)), NOT(ISNUMBER(Q463))), "Changes to Followers for Flags must be a Number",
IF(AND($AJ$3, NOT(ISBLANK(R463)), NOT(ISNUMBER(R463))), "Changes to Credibility for Likes must be a Number",
IF(AND($AK$3, NOT(ISBLANK(S463)), NOT(ISNUMBER(S463))), "Changes to Credibility for Disikes must be a Number",
IF(AND($AL$3, NOT(ISBLANK(T463)), NOT(ISNUMBER(T463))), "Changes to Credibility for Shares must be a Number",
IF(AND($AM$3, NOT(ISBLANK(U463)), NOT(ISNUMBER(U463))), "Changes to Credibility for Flags must be a Number",
IF(AND($AJ$3, $AP$3, NOT(ISBLANK(V463)), NOT(ISNUMBER(V463))), "Number of Likes must be a Number",
IF(AND($AK$3, $AP$3, NOT(ISBLANK(W463)), NOT(ISNUMBER(W463))), "Number of Disikes must be a Number",
IF(AND($AL$3, $AP$3, NOT(ISBLANK(X463)), NOT(ISNUMBER(X463))), "Number of Shares must be a Number",
IF(AND($AM$3, $AP$3, NOT(ISBLANK(Y463)), NOT(ISNUMBER(Y463))), "Number of Flags must be a Number",
IF(AND($AJ$3, $AP$3, NOT(ISBLANK(V463)), V463&lt;0), "Number of Likes cannot be Negative",
IF(AND($AK$3, $AP$3, NOT(ISBLANK(W463)), W463&lt;0), "Number of Disikes cannot be Negative",
IF(AND($AL$3, $AP$3, NOT(ISBLANK(X463)), X463&lt;0), "Number of Shares cannot be Negative",
IF(AND($AM$3, $AP$3, NOT(ISBLANK(Y463)), Y463&lt;0), "Number of Flags cannot be Negative",
IF(AND(CONCATENATE(Z463:AH463)&lt;&gt;"", Z463=""), "Missing 1st Comment Source Name",
IF(AND(CONCATENATE(Z463:AH463)&lt;&gt;"", AB463=""), "Missing 1st Comment Message",
IF(AND($AN$3, $AP$3, CONCATENATE(Z463:AH463)&lt;&gt;"", AG463=""), "Missing 1st Comment Likes",
IF(AND($AO$3, $AP$3, CONCATENATE(Z463:AH463)&lt;&gt;"", AH463=""), "Missing 1st Comment Dislikes",
IF(AND(CONCATENATE(Z464:AH464)&lt;&gt;"", Z464=""), "Missing 2nd Comment Source Name",
IF(AND(CONCATENATE(Z464:AH464)&lt;&gt;"", AB464=""), "Missing 2nd Comment Message",
IF(AND($AN$3, $AP$3, CONCATENATE(Z464:AH464)&lt;&gt;"", AG464=""), "Missing 2nd Comment Likes",
IF(AND($AO$3, $AP$3, CONCATENATE(Z464:AH464)&lt;&gt;"", AH464=""), "Missing 2nd Comment Dislikes",
IF(AND(CONCATENATE(Z465:AH465)&lt;&gt;"", Z465=""), "Missing 3rd Comment Source Name",
IF(AND(CONCATENATE(Z465:AH465)&lt;&gt;"", AB465=""), "Missing 3rd Comment Message",
IF(AND($AN$3, $AP$3, CONCATENATE(Z465:AH465)&lt;&gt;"", AG465=""), "Missing 3rd Comment Likes",
IF(AND($AO$3, $AP$3, CONCATENATE(Z465:AH465)&lt;&gt;"", AH465=""), "Missing 3rd Comment Dislikes", "Valid"
)))))))))))))))))))))))))))))))))</f>
        <v>Unused</v>
      </c>
      <c r="C463" s="302"/>
      <c r="D463" s="316" t="s">
        <v>1440</v>
      </c>
      <c r="E463" s="317"/>
      <c r="F463" s="302"/>
      <c r="G463" s="302"/>
      <c r="H463" s="305"/>
      <c r="I463" s="317"/>
      <c r="J463" s="302"/>
      <c r="K463" s="302"/>
      <c r="L463" s="305"/>
      <c r="M463" s="319"/>
      <c r="N463" s="450"/>
      <c r="O463" s="451"/>
      <c r="P463" s="451"/>
      <c r="Q463" s="452"/>
      <c r="R463" s="453"/>
      <c r="S463" s="451"/>
      <c r="T463" s="451"/>
      <c r="U463" s="452"/>
      <c r="V463" s="453"/>
      <c r="W463" s="451"/>
      <c r="X463" s="451"/>
      <c r="Y463" s="454"/>
      <c r="Z463" s="325"/>
      <c r="AA463" s="305"/>
      <c r="AB463" s="319"/>
      <c r="AC463" s="302"/>
      <c r="AD463" s="302"/>
      <c r="AE463" s="302"/>
      <c r="AF463" s="305"/>
      <c r="AG463" s="328"/>
      <c r="AH463" s="455"/>
      <c r="AI463" s="108"/>
      <c r="AJ463" s="108"/>
      <c r="AK463" s="108"/>
      <c r="AL463" s="108"/>
      <c r="AM463" s="108"/>
      <c r="AN463" s="108"/>
      <c r="AO463" s="108"/>
      <c r="AP463" s="108"/>
      <c r="AQ463" s="108"/>
    </row>
    <row r="464" ht="22.5" customHeight="1">
      <c r="B464" s="331"/>
      <c r="D464" s="332"/>
      <c r="E464" s="331"/>
      <c r="H464" s="327"/>
      <c r="I464" s="331"/>
      <c r="L464" s="327"/>
      <c r="M464" s="331"/>
      <c r="N464" s="333"/>
      <c r="O464" s="334"/>
      <c r="P464" s="334"/>
      <c r="Q464" s="335"/>
      <c r="R464" s="336"/>
      <c r="S464" s="334"/>
      <c r="T464" s="334"/>
      <c r="U464" s="335"/>
      <c r="V464" s="336"/>
      <c r="W464" s="334"/>
      <c r="X464" s="334"/>
      <c r="Y464" s="337"/>
      <c r="Z464" s="338"/>
      <c r="AA464" s="327"/>
      <c r="AB464" s="326"/>
      <c r="AF464" s="327"/>
      <c r="AG464" s="339"/>
      <c r="AH464" s="456"/>
      <c r="AI464" s="108"/>
      <c r="AJ464" s="108"/>
      <c r="AK464" s="108"/>
      <c r="AL464" s="108"/>
      <c r="AM464" s="108"/>
      <c r="AN464" s="108"/>
      <c r="AO464" s="108"/>
      <c r="AP464" s="108"/>
      <c r="AQ464" s="108"/>
    </row>
    <row r="465" ht="22.5" customHeight="1">
      <c r="B465" s="181"/>
      <c r="C465" s="309"/>
      <c r="D465" s="341"/>
      <c r="E465" s="181"/>
      <c r="F465" s="309"/>
      <c r="G465" s="309"/>
      <c r="H465" s="310"/>
      <c r="I465" s="181"/>
      <c r="J465" s="309"/>
      <c r="K465" s="309"/>
      <c r="L465" s="310"/>
      <c r="M465" s="181"/>
      <c r="N465" s="342"/>
      <c r="O465" s="343"/>
      <c r="P465" s="343"/>
      <c r="Q465" s="344"/>
      <c r="R465" s="345"/>
      <c r="S465" s="343"/>
      <c r="T465" s="343"/>
      <c r="U465" s="344"/>
      <c r="V465" s="345"/>
      <c r="W465" s="343"/>
      <c r="X465" s="343"/>
      <c r="Y465" s="346"/>
      <c r="Z465" s="347"/>
      <c r="AA465" s="310"/>
      <c r="AB465" s="348"/>
      <c r="AC465" s="309"/>
      <c r="AD465" s="309"/>
      <c r="AE465" s="309"/>
      <c r="AF465" s="310"/>
      <c r="AG465" s="349"/>
      <c r="AH465" s="457"/>
      <c r="AI465" s="108"/>
      <c r="AJ465" s="108"/>
      <c r="AK465" s="108"/>
      <c r="AL465" s="108"/>
      <c r="AM465" s="108"/>
      <c r="AN465" s="108"/>
      <c r="AO465" s="108"/>
      <c r="AP465" s="108"/>
      <c r="AQ465" s="108"/>
    </row>
    <row r="466" ht="22.5" customHeight="1">
      <c r="B466" s="315" t="str">
        <f>IF(ISBLANK(D466), "Missing ID",
IF(CONCATENATE(E466:AG468)="", "Unused",
IF(AND(ISBLANK(E466), ISBLANK(I466)), "Missing Headline and Content",
IF(ISBLANK(M466), "Missing Is True",
IF(AND(M466&lt;&gt;"Yes", M466&lt;&gt;"No"), "Is True must be Yes or No",
IF(AND($AJ$3, NOT(ISBLANK(N466)), NOT(ISNUMBER(N466))), "Changes to Followers for Likes must be a Number",
IF(AND($AK$3, NOT(ISBLANK(O466)), NOT(ISNUMBER(O466))), "Changes to Followers for Disikes must be a Number",
IF(AND($AL$3, NOT(ISBLANK(P466)), NOT(ISNUMBER(P466))), "Changes to Followers for Shares must be a Number",
IF(AND($AM$3, NOT(ISBLANK(Q466)), NOT(ISNUMBER(Q466))), "Changes to Followers for Flags must be a Number",
IF(AND($AJ$3, NOT(ISBLANK(R466)), NOT(ISNUMBER(R466))), "Changes to Credibility for Likes must be a Number",
IF(AND($AK$3, NOT(ISBLANK(S466)), NOT(ISNUMBER(S466))), "Changes to Credibility for Disikes must be a Number",
IF(AND($AL$3, NOT(ISBLANK(T466)), NOT(ISNUMBER(T466))), "Changes to Credibility for Shares must be a Number",
IF(AND($AM$3, NOT(ISBLANK(U466)), NOT(ISNUMBER(U466))), "Changes to Credibility for Flags must be a Number",
IF(AND($AJ$3, $AP$3, NOT(ISBLANK(V466)), NOT(ISNUMBER(V466))), "Number of Likes must be a Number",
IF(AND($AK$3, $AP$3, NOT(ISBLANK(W466)), NOT(ISNUMBER(W466))), "Number of Disikes must be a Number",
IF(AND($AL$3, $AP$3, NOT(ISBLANK(X466)), NOT(ISNUMBER(X466))), "Number of Shares must be a Number",
IF(AND($AM$3, $AP$3, NOT(ISBLANK(Y466)), NOT(ISNUMBER(Y466))), "Number of Flags must be a Number",
IF(AND($AJ$3, $AP$3, NOT(ISBLANK(V466)), V466&lt;0), "Number of Likes cannot be Negative",
IF(AND($AK$3, $AP$3, NOT(ISBLANK(W466)), W466&lt;0), "Number of Disikes cannot be Negative",
IF(AND($AL$3, $AP$3, NOT(ISBLANK(X466)), X466&lt;0), "Number of Shares cannot be Negative",
IF(AND($AM$3, $AP$3, NOT(ISBLANK(Y466)), Y466&lt;0), "Number of Flags cannot be Negative",
IF(AND(CONCATENATE(Z466:AH466)&lt;&gt;"", Z466=""), "Missing 1st Comment Source Name",
IF(AND(CONCATENATE(Z466:AH466)&lt;&gt;"", AB466=""), "Missing 1st Comment Message",
IF(AND($AN$3, $AP$3, CONCATENATE(Z466:AH466)&lt;&gt;"", AG466=""), "Missing 1st Comment Likes",
IF(AND($AO$3, $AP$3, CONCATENATE(Z466:AH466)&lt;&gt;"", AH466=""), "Missing 1st Comment Dislikes",
IF(AND(CONCATENATE(Z467:AH467)&lt;&gt;"", Z467=""), "Missing 2nd Comment Source Name",
IF(AND(CONCATENATE(Z467:AH467)&lt;&gt;"", AB467=""), "Missing 2nd Comment Message",
IF(AND($AN$3, $AP$3, CONCATENATE(Z467:AH467)&lt;&gt;"", AG467=""), "Missing 2nd Comment Likes",
IF(AND($AO$3, $AP$3, CONCATENATE(Z467:AH467)&lt;&gt;"", AH467=""), "Missing 2nd Comment Dislikes",
IF(AND(CONCATENATE(Z468:AH468)&lt;&gt;"", Z468=""), "Missing 3rd Comment Source Name",
IF(AND(CONCATENATE(Z468:AH468)&lt;&gt;"", AB468=""), "Missing 3rd Comment Message",
IF(AND($AN$3, $AP$3, CONCATENATE(Z468:AH468)&lt;&gt;"", AG468=""), "Missing 3rd Comment Likes",
IF(AND($AO$3, $AP$3, CONCATENATE(Z468:AH468)&lt;&gt;"", AH468=""), "Missing 3rd Comment Dislikes", "Valid"
)))))))))))))))))))))))))))))))))</f>
        <v>Unused</v>
      </c>
      <c r="C466" s="302"/>
      <c r="D466" s="351" t="s">
        <v>1441</v>
      </c>
      <c r="E466" s="352"/>
      <c r="F466" s="302"/>
      <c r="G466" s="302"/>
      <c r="H466" s="305"/>
      <c r="I466" s="352"/>
      <c r="J466" s="302"/>
      <c r="K466" s="302"/>
      <c r="L466" s="305"/>
      <c r="M466" s="354"/>
      <c r="N466" s="355"/>
      <c r="O466" s="356"/>
      <c r="P466" s="356"/>
      <c r="Q466" s="357"/>
      <c r="R466" s="358"/>
      <c r="S466" s="356"/>
      <c r="T466" s="356"/>
      <c r="U466" s="357"/>
      <c r="V466" s="358"/>
      <c r="W466" s="356"/>
      <c r="X466" s="356"/>
      <c r="Y466" s="359"/>
      <c r="Z466" s="360"/>
      <c r="AA466" s="305"/>
      <c r="AB466" s="354"/>
      <c r="AC466" s="302"/>
      <c r="AD466" s="302"/>
      <c r="AE466" s="302"/>
      <c r="AF466" s="305"/>
      <c r="AG466" s="361"/>
      <c r="AH466" s="458"/>
      <c r="AI466" s="108"/>
      <c r="AJ466" s="108"/>
      <c r="AK466" s="108"/>
      <c r="AL466" s="108"/>
      <c r="AM466" s="108"/>
      <c r="AN466" s="108"/>
      <c r="AO466" s="108"/>
      <c r="AP466" s="108"/>
      <c r="AQ466" s="108"/>
    </row>
    <row r="467" ht="22.5" customHeight="1">
      <c r="B467" s="331"/>
      <c r="D467" s="363"/>
      <c r="E467" s="331"/>
      <c r="H467" s="327"/>
      <c r="I467" s="331"/>
      <c r="L467" s="327"/>
      <c r="M467" s="331"/>
      <c r="N467" s="333"/>
      <c r="O467" s="334"/>
      <c r="P467" s="334"/>
      <c r="Q467" s="335"/>
      <c r="R467" s="336"/>
      <c r="S467" s="334"/>
      <c r="T467" s="334"/>
      <c r="U467" s="335"/>
      <c r="V467" s="336"/>
      <c r="W467" s="334"/>
      <c r="X467" s="334"/>
      <c r="Y467" s="337"/>
      <c r="Z467" s="364"/>
      <c r="AA467" s="327"/>
      <c r="AB467" s="365"/>
      <c r="AF467" s="327"/>
      <c r="AG467" s="366"/>
      <c r="AH467" s="367"/>
      <c r="AI467" s="108"/>
      <c r="AJ467" s="108"/>
      <c r="AK467" s="108"/>
      <c r="AL467" s="108"/>
      <c r="AM467" s="108"/>
      <c r="AN467" s="108"/>
      <c r="AO467" s="108"/>
      <c r="AP467" s="108"/>
      <c r="AQ467" s="108"/>
    </row>
    <row r="468" ht="22.5" customHeight="1">
      <c r="B468" s="181"/>
      <c r="C468" s="309"/>
      <c r="D468" s="368"/>
      <c r="E468" s="181"/>
      <c r="F468" s="309"/>
      <c r="G468" s="309"/>
      <c r="H468" s="310"/>
      <c r="I468" s="181"/>
      <c r="J468" s="309"/>
      <c r="K468" s="309"/>
      <c r="L468" s="310"/>
      <c r="M468" s="181"/>
      <c r="N468" s="342"/>
      <c r="O468" s="343"/>
      <c r="P468" s="343"/>
      <c r="Q468" s="344"/>
      <c r="R468" s="345"/>
      <c r="S468" s="343"/>
      <c r="T468" s="343"/>
      <c r="U468" s="344"/>
      <c r="V468" s="345"/>
      <c r="W468" s="343"/>
      <c r="X468" s="343"/>
      <c r="Y468" s="346"/>
      <c r="Z468" s="369"/>
      <c r="AA468" s="310"/>
      <c r="AB468" s="370"/>
      <c r="AC468" s="309"/>
      <c r="AD468" s="309"/>
      <c r="AE468" s="309"/>
      <c r="AF468" s="310"/>
      <c r="AG468" s="371"/>
      <c r="AH468" s="372"/>
      <c r="AI468" s="108"/>
      <c r="AJ468" s="108"/>
      <c r="AK468" s="108"/>
      <c r="AL468" s="108"/>
      <c r="AM468" s="108"/>
      <c r="AN468" s="108"/>
      <c r="AO468" s="108"/>
      <c r="AP468" s="108"/>
      <c r="AQ468" s="108"/>
    </row>
    <row r="469" ht="22.5" customHeight="1">
      <c r="B469" s="315" t="str">
        <f>IF(ISBLANK(D469), "Missing ID",
IF(CONCATENATE(E469:AG471)="", "Unused",
IF(AND(ISBLANK(E469), ISBLANK(I469)), "Missing Headline and Content",
IF(ISBLANK(M469), "Missing Is True",
IF(AND(M469&lt;&gt;"Yes", M469&lt;&gt;"No"), "Is True must be Yes or No",
IF(AND($AJ$3, NOT(ISBLANK(N469)), NOT(ISNUMBER(N469))), "Changes to Followers for Likes must be a Number",
IF(AND($AK$3, NOT(ISBLANK(O469)), NOT(ISNUMBER(O469))), "Changes to Followers for Disikes must be a Number",
IF(AND($AL$3, NOT(ISBLANK(P469)), NOT(ISNUMBER(P469))), "Changes to Followers for Shares must be a Number",
IF(AND($AM$3, NOT(ISBLANK(Q469)), NOT(ISNUMBER(Q469))), "Changes to Followers for Flags must be a Number",
IF(AND($AJ$3, NOT(ISBLANK(R469)), NOT(ISNUMBER(R469))), "Changes to Credibility for Likes must be a Number",
IF(AND($AK$3, NOT(ISBLANK(S469)), NOT(ISNUMBER(S469))), "Changes to Credibility for Disikes must be a Number",
IF(AND($AL$3, NOT(ISBLANK(T469)), NOT(ISNUMBER(T469))), "Changes to Credibility for Shares must be a Number",
IF(AND($AM$3, NOT(ISBLANK(U469)), NOT(ISNUMBER(U469))), "Changes to Credibility for Flags must be a Number",
IF(AND($AJ$3, $AP$3, NOT(ISBLANK(V469)), NOT(ISNUMBER(V469))), "Number of Likes must be a Number",
IF(AND($AK$3, $AP$3, NOT(ISBLANK(W469)), NOT(ISNUMBER(W469))), "Number of Disikes must be a Number",
IF(AND($AL$3, $AP$3, NOT(ISBLANK(X469)), NOT(ISNUMBER(X469))), "Number of Shares must be a Number",
IF(AND($AM$3, $AP$3, NOT(ISBLANK(Y469)), NOT(ISNUMBER(Y469))), "Number of Flags must be a Number",
IF(AND($AJ$3, $AP$3, NOT(ISBLANK(V469)), V469&lt;0), "Number of Likes cannot be Negative",
IF(AND($AK$3, $AP$3, NOT(ISBLANK(W469)), W469&lt;0), "Number of Disikes cannot be Negative",
IF(AND($AL$3, $AP$3, NOT(ISBLANK(X469)), X469&lt;0), "Number of Shares cannot be Negative",
IF(AND($AM$3, $AP$3, NOT(ISBLANK(Y469)), Y469&lt;0), "Number of Flags cannot be Negative",
IF(AND(CONCATENATE(Z469:AH469)&lt;&gt;"", Z469=""), "Missing 1st Comment Source Name",
IF(AND(CONCATENATE(Z469:AH469)&lt;&gt;"", AB469=""), "Missing 1st Comment Message",
IF(AND($AN$3, $AP$3, CONCATENATE(Z469:AH469)&lt;&gt;"", AG469=""), "Missing 1st Comment Likes",
IF(AND($AO$3, $AP$3, CONCATENATE(Z469:AH469)&lt;&gt;"", AH469=""), "Missing 1st Comment Dislikes",
IF(AND(CONCATENATE(Z470:AH470)&lt;&gt;"", Z470=""), "Missing 2nd Comment Source Name",
IF(AND(CONCATENATE(Z470:AH470)&lt;&gt;"", AB470=""), "Missing 2nd Comment Message",
IF(AND($AN$3, $AP$3, CONCATENATE(Z470:AH470)&lt;&gt;"", AG470=""), "Missing 2nd Comment Likes",
IF(AND($AO$3, $AP$3, CONCATENATE(Z470:AH470)&lt;&gt;"", AH470=""), "Missing 2nd Comment Dislikes",
IF(AND(CONCATENATE(Z471:AH471)&lt;&gt;"", Z471=""), "Missing 3rd Comment Source Name",
IF(AND(CONCATENATE(Z471:AH471)&lt;&gt;"", AB471=""), "Missing 3rd Comment Message",
IF(AND($AN$3, $AP$3, CONCATENATE(Z471:AH471)&lt;&gt;"", AG471=""), "Missing 3rd Comment Likes",
IF(AND($AO$3, $AP$3, CONCATENATE(Z471:AH471)&lt;&gt;"", AH471=""), "Missing 3rd Comment Dislikes", "Valid"
)))))))))))))))))))))))))))))))))</f>
        <v>Unused</v>
      </c>
      <c r="C469" s="302"/>
      <c r="D469" s="316" t="s">
        <v>1442</v>
      </c>
      <c r="E469" s="317"/>
      <c r="F469" s="302"/>
      <c r="G469" s="302"/>
      <c r="H469" s="305"/>
      <c r="I469" s="317"/>
      <c r="J469" s="302"/>
      <c r="K469" s="302"/>
      <c r="L469" s="305"/>
      <c r="M469" s="319"/>
      <c r="N469" s="450"/>
      <c r="O469" s="451"/>
      <c r="P469" s="451"/>
      <c r="Q469" s="452"/>
      <c r="R469" s="453"/>
      <c r="S469" s="451"/>
      <c r="T469" s="451"/>
      <c r="U469" s="452"/>
      <c r="V469" s="453"/>
      <c r="W469" s="451"/>
      <c r="X469" s="451"/>
      <c r="Y469" s="454"/>
      <c r="Z469" s="325"/>
      <c r="AA469" s="305"/>
      <c r="AB469" s="319"/>
      <c r="AC469" s="302"/>
      <c r="AD469" s="302"/>
      <c r="AE469" s="302"/>
      <c r="AF469" s="305"/>
      <c r="AG469" s="328"/>
      <c r="AH469" s="455"/>
      <c r="AI469" s="108"/>
      <c r="AJ469" s="108"/>
      <c r="AK469" s="108"/>
      <c r="AL469" s="108"/>
      <c r="AM469" s="108"/>
      <c r="AN469" s="108"/>
      <c r="AO469" s="108"/>
      <c r="AP469" s="108"/>
      <c r="AQ469" s="108"/>
    </row>
    <row r="470" ht="22.5" customHeight="1">
      <c r="B470" s="331"/>
      <c r="D470" s="332"/>
      <c r="E470" s="331"/>
      <c r="H470" s="327"/>
      <c r="I470" s="331"/>
      <c r="L470" s="327"/>
      <c r="M470" s="331"/>
      <c r="N470" s="333"/>
      <c r="O470" s="334"/>
      <c r="P470" s="334"/>
      <c r="Q470" s="335"/>
      <c r="R470" s="336"/>
      <c r="S470" s="334"/>
      <c r="T470" s="334"/>
      <c r="U470" s="335"/>
      <c r="V470" s="336"/>
      <c r="W470" s="334"/>
      <c r="X470" s="334"/>
      <c r="Y470" s="337"/>
      <c r="Z470" s="338"/>
      <c r="AA470" s="327"/>
      <c r="AB470" s="326"/>
      <c r="AF470" s="327"/>
      <c r="AG470" s="339"/>
      <c r="AH470" s="456"/>
      <c r="AI470" s="108"/>
      <c r="AJ470" s="108"/>
      <c r="AK470" s="108"/>
      <c r="AL470" s="108"/>
      <c r="AM470" s="108"/>
      <c r="AN470" s="108"/>
      <c r="AO470" s="108"/>
      <c r="AP470" s="108"/>
      <c r="AQ470" s="108"/>
    </row>
    <row r="471" ht="22.5" customHeight="1">
      <c r="B471" s="181"/>
      <c r="C471" s="309"/>
      <c r="D471" s="341"/>
      <c r="E471" s="181"/>
      <c r="F471" s="309"/>
      <c r="G471" s="309"/>
      <c r="H471" s="310"/>
      <c r="I471" s="181"/>
      <c r="J471" s="309"/>
      <c r="K471" s="309"/>
      <c r="L471" s="310"/>
      <c r="M471" s="181"/>
      <c r="N471" s="342"/>
      <c r="O471" s="343"/>
      <c r="P471" s="343"/>
      <c r="Q471" s="344"/>
      <c r="R471" s="345"/>
      <c r="S471" s="343"/>
      <c r="T471" s="343"/>
      <c r="U471" s="344"/>
      <c r="V471" s="345"/>
      <c r="W471" s="343"/>
      <c r="X471" s="343"/>
      <c r="Y471" s="346"/>
      <c r="Z471" s="347"/>
      <c r="AA471" s="310"/>
      <c r="AB471" s="348"/>
      <c r="AC471" s="309"/>
      <c r="AD471" s="309"/>
      <c r="AE471" s="309"/>
      <c r="AF471" s="310"/>
      <c r="AG471" s="349"/>
      <c r="AH471" s="457"/>
      <c r="AI471" s="108"/>
      <c r="AJ471" s="108"/>
      <c r="AK471" s="108"/>
      <c r="AL471" s="108"/>
      <c r="AM471" s="108"/>
      <c r="AN471" s="108"/>
      <c r="AO471" s="108"/>
      <c r="AP471" s="108"/>
      <c r="AQ471" s="108"/>
    </row>
    <row r="472" ht="22.5" customHeight="1">
      <c r="B472" s="315" t="str">
        <f>IF(ISBLANK(D472), "Missing ID",
IF(CONCATENATE(E472:AG474)="", "Unused",
IF(AND(ISBLANK(E472), ISBLANK(I472)), "Missing Headline and Content",
IF(ISBLANK(M472), "Missing Is True",
IF(AND(M472&lt;&gt;"Yes", M472&lt;&gt;"No"), "Is True must be Yes or No",
IF(AND($AJ$3, NOT(ISBLANK(N472)), NOT(ISNUMBER(N472))), "Changes to Followers for Likes must be a Number",
IF(AND($AK$3, NOT(ISBLANK(O472)), NOT(ISNUMBER(O472))), "Changes to Followers for Disikes must be a Number",
IF(AND($AL$3, NOT(ISBLANK(P472)), NOT(ISNUMBER(P472))), "Changes to Followers for Shares must be a Number",
IF(AND($AM$3, NOT(ISBLANK(Q472)), NOT(ISNUMBER(Q472))), "Changes to Followers for Flags must be a Number",
IF(AND($AJ$3, NOT(ISBLANK(R472)), NOT(ISNUMBER(R472))), "Changes to Credibility for Likes must be a Number",
IF(AND($AK$3, NOT(ISBLANK(S472)), NOT(ISNUMBER(S472))), "Changes to Credibility for Disikes must be a Number",
IF(AND($AL$3, NOT(ISBLANK(T472)), NOT(ISNUMBER(T472))), "Changes to Credibility for Shares must be a Number",
IF(AND($AM$3, NOT(ISBLANK(U472)), NOT(ISNUMBER(U472))), "Changes to Credibility for Flags must be a Number",
IF(AND($AJ$3, $AP$3, NOT(ISBLANK(V472)), NOT(ISNUMBER(V472))), "Number of Likes must be a Number",
IF(AND($AK$3, $AP$3, NOT(ISBLANK(W472)), NOT(ISNUMBER(W472))), "Number of Disikes must be a Number",
IF(AND($AL$3, $AP$3, NOT(ISBLANK(X472)), NOT(ISNUMBER(X472))), "Number of Shares must be a Number",
IF(AND($AM$3, $AP$3, NOT(ISBLANK(Y472)), NOT(ISNUMBER(Y472))), "Number of Flags must be a Number",
IF(AND($AJ$3, $AP$3, NOT(ISBLANK(V472)), V472&lt;0), "Number of Likes cannot be Negative",
IF(AND($AK$3, $AP$3, NOT(ISBLANK(W472)), W472&lt;0), "Number of Disikes cannot be Negative",
IF(AND($AL$3, $AP$3, NOT(ISBLANK(X472)), X472&lt;0), "Number of Shares cannot be Negative",
IF(AND($AM$3, $AP$3, NOT(ISBLANK(Y472)), Y472&lt;0), "Number of Flags cannot be Negative",
IF(AND(CONCATENATE(Z472:AH472)&lt;&gt;"", Z472=""), "Missing 1st Comment Source Name",
IF(AND(CONCATENATE(Z472:AH472)&lt;&gt;"", AB472=""), "Missing 1st Comment Message",
IF(AND($AN$3, $AP$3, CONCATENATE(Z472:AH472)&lt;&gt;"", AG472=""), "Missing 1st Comment Likes",
IF(AND($AO$3, $AP$3, CONCATENATE(Z472:AH472)&lt;&gt;"", AH472=""), "Missing 1st Comment Dislikes",
IF(AND(CONCATENATE(Z473:AH473)&lt;&gt;"", Z473=""), "Missing 2nd Comment Source Name",
IF(AND(CONCATENATE(Z473:AH473)&lt;&gt;"", AB473=""), "Missing 2nd Comment Message",
IF(AND($AN$3, $AP$3, CONCATENATE(Z473:AH473)&lt;&gt;"", AG473=""), "Missing 2nd Comment Likes",
IF(AND($AO$3, $AP$3, CONCATENATE(Z473:AH473)&lt;&gt;"", AH473=""), "Missing 2nd Comment Dislikes",
IF(AND(CONCATENATE(Z474:AH474)&lt;&gt;"", Z474=""), "Missing 3rd Comment Source Name",
IF(AND(CONCATENATE(Z474:AH474)&lt;&gt;"", AB474=""), "Missing 3rd Comment Message",
IF(AND($AN$3, $AP$3, CONCATENATE(Z474:AH474)&lt;&gt;"", AG474=""), "Missing 3rd Comment Likes",
IF(AND($AO$3, $AP$3, CONCATENATE(Z474:AH474)&lt;&gt;"", AH474=""), "Missing 3rd Comment Dislikes", "Valid"
)))))))))))))))))))))))))))))))))</f>
        <v>Unused</v>
      </c>
      <c r="C472" s="302"/>
      <c r="D472" s="351" t="s">
        <v>1443</v>
      </c>
      <c r="E472" s="352"/>
      <c r="F472" s="302"/>
      <c r="G472" s="302"/>
      <c r="H472" s="305"/>
      <c r="I472" s="352"/>
      <c r="J472" s="302"/>
      <c r="K472" s="302"/>
      <c r="L472" s="305"/>
      <c r="M472" s="354"/>
      <c r="N472" s="355"/>
      <c r="O472" s="356"/>
      <c r="P472" s="356"/>
      <c r="Q472" s="357"/>
      <c r="R472" s="358"/>
      <c r="S472" s="356"/>
      <c r="T472" s="356"/>
      <c r="U472" s="357"/>
      <c r="V472" s="358"/>
      <c r="W472" s="356"/>
      <c r="X472" s="356"/>
      <c r="Y472" s="359"/>
      <c r="Z472" s="360"/>
      <c r="AA472" s="305"/>
      <c r="AB472" s="354"/>
      <c r="AC472" s="302"/>
      <c r="AD472" s="302"/>
      <c r="AE472" s="302"/>
      <c r="AF472" s="305"/>
      <c r="AG472" s="361"/>
      <c r="AH472" s="458"/>
      <c r="AI472" s="108"/>
      <c r="AJ472" s="108"/>
      <c r="AK472" s="108"/>
      <c r="AL472" s="108"/>
      <c r="AM472" s="108"/>
      <c r="AN472" s="108"/>
      <c r="AO472" s="108"/>
      <c r="AP472" s="108"/>
      <c r="AQ472" s="108"/>
    </row>
    <row r="473" ht="22.5" customHeight="1">
      <c r="B473" s="331"/>
      <c r="D473" s="363"/>
      <c r="E473" s="331"/>
      <c r="H473" s="327"/>
      <c r="I473" s="331"/>
      <c r="L473" s="327"/>
      <c r="M473" s="331"/>
      <c r="N473" s="333"/>
      <c r="O473" s="334"/>
      <c r="P473" s="334"/>
      <c r="Q473" s="335"/>
      <c r="R473" s="336"/>
      <c r="S473" s="334"/>
      <c r="T473" s="334"/>
      <c r="U473" s="335"/>
      <c r="V473" s="336"/>
      <c r="W473" s="334"/>
      <c r="X473" s="334"/>
      <c r="Y473" s="337"/>
      <c r="Z473" s="364"/>
      <c r="AA473" s="327"/>
      <c r="AB473" s="365"/>
      <c r="AF473" s="327"/>
      <c r="AG473" s="366"/>
      <c r="AH473" s="367"/>
      <c r="AI473" s="108"/>
      <c r="AJ473" s="108"/>
      <c r="AK473" s="108"/>
      <c r="AL473" s="108"/>
      <c r="AM473" s="108"/>
      <c r="AN473" s="108"/>
      <c r="AO473" s="108"/>
      <c r="AP473" s="108"/>
      <c r="AQ473" s="108"/>
    </row>
    <row r="474" ht="22.5" customHeight="1">
      <c r="B474" s="181"/>
      <c r="C474" s="309"/>
      <c r="D474" s="368"/>
      <c r="E474" s="181"/>
      <c r="F474" s="309"/>
      <c r="G474" s="309"/>
      <c r="H474" s="310"/>
      <c r="I474" s="181"/>
      <c r="J474" s="309"/>
      <c r="K474" s="309"/>
      <c r="L474" s="310"/>
      <c r="M474" s="181"/>
      <c r="N474" s="342"/>
      <c r="O474" s="343"/>
      <c r="P474" s="343"/>
      <c r="Q474" s="344"/>
      <c r="R474" s="345"/>
      <c r="S474" s="343"/>
      <c r="T474" s="343"/>
      <c r="U474" s="344"/>
      <c r="V474" s="345"/>
      <c r="W474" s="343"/>
      <c r="X474" s="343"/>
      <c r="Y474" s="346"/>
      <c r="Z474" s="369"/>
      <c r="AA474" s="310"/>
      <c r="AB474" s="370"/>
      <c r="AC474" s="309"/>
      <c r="AD474" s="309"/>
      <c r="AE474" s="309"/>
      <c r="AF474" s="310"/>
      <c r="AG474" s="371"/>
      <c r="AH474" s="372"/>
      <c r="AI474" s="108"/>
      <c r="AJ474" s="108"/>
      <c r="AK474" s="108"/>
      <c r="AL474" s="108"/>
      <c r="AM474" s="108"/>
      <c r="AN474" s="108"/>
      <c r="AO474" s="108"/>
      <c r="AP474" s="108"/>
      <c r="AQ474" s="108"/>
    </row>
    <row r="475" ht="22.5" customHeight="1">
      <c r="B475" s="315" t="str">
        <f>IF(ISBLANK(D475), "Missing ID",
IF(CONCATENATE(E475:AG477)="", "Unused",
IF(AND(ISBLANK(E475), ISBLANK(I475)), "Missing Headline and Content",
IF(ISBLANK(M475), "Missing Is True",
IF(AND(M475&lt;&gt;"Yes", M475&lt;&gt;"No"), "Is True must be Yes or No",
IF(AND($AJ$3, NOT(ISBLANK(N475)), NOT(ISNUMBER(N475))), "Changes to Followers for Likes must be a Number",
IF(AND($AK$3, NOT(ISBLANK(O475)), NOT(ISNUMBER(O475))), "Changes to Followers for Disikes must be a Number",
IF(AND($AL$3, NOT(ISBLANK(P475)), NOT(ISNUMBER(P475))), "Changes to Followers for Shares must be a Number",
IF(AND($AM$3, NOT(ISBLANK(Q475)), NOT(ISNUMBER(Q475))), "Changes to Followers for Flags must be a Number",
IF(AND($AJ$3, NOT(ISBLANK(R475)), NOT(ISNUMBER(R475))), "Changes to Credibility for Likes must be a Number",
IF(AND($AK$3, NOT(ISBLANK(S475)), NOT(ISNUMBER(S475))), "Changes to Credibility for Disikes must be a Number",
IF(AND($AL$3, NOT(ISBLANK(T475)), NOT(ISNUMBER(T475))), "Changes to Credibility for Shares must be a Number",
IF(AND($AM$3, NOT(ISBLANK(U475)), NOT(ISNUMBER(U475))), "Changes to Credibility for Flags must be a Number",
IF(AND($AJ$3, $AP$3, NOT(ISBLANK(V475)), NOT(ISNUMBER(V475))), "Number of Likes must be a Number",
IF(AND($AK$3, $AP$3, NOT(ISBLANK(W475)), NOT(ISNUMBER(W475))), "Number of Disikes must be a Number",
IF(AND($AL$3, $AP$3, NOT(ISBLANK(X475)), NOT(ISNUMBER(X475))), "Number of Shares must be a Number",
IF(AND($AM$3, $AP$3, NOT(ISBLANK(Y475)), NOT(ISNUMBER(Y475))), "Number of Flags must be a Number",
IF(AND($AJ$3, $AP$3, NOT(ISBLANK(V475)), V475&lt;0), "Number of Likes cannot be Negative",
IF(AND($AK$3, $AP$3, NOT(ISBLANK(W475)), W475&lt;0), "Number of Disikes cannot be Negative",
IF(AND($AL$3, $AP$3, NOT(ISBLANK(X475)), X475&lt;0), "Number of Shares cannot be Negative",
IF(AND($AM$3, $AP$3, NOT(ISBLANK(Y475)), Y475&lt;0), "Number of Flags cannot be Negative",
IF(AND(CONCATENATE(Z475:AH475)&lt;&gt;"", Z475=""), "Missing 1st Comment Source Name",
IF(AND(CONCATENATE(Z475:AH475)&lt;&gt;"", AB475=""), "Missing 1st Comment Message",
IF(AND($AN$3, $AP$3, CONCATENATE(Z475:AH475)&lt;&gt;"", AG475=""), "Missing 1st Comment Likes",
IF(AND($AO$3, $AP$3, CONCATENATE(Z475:AH475)&lt;&gt;"", AH475=""), "Missing 1st Comment Dislikes",
IF(AND(CONCATENATE(Z476:AH476)&lt;&gt;"", Z476=""), "Missing 2nd Comment Source Name",
IF(AND(CONCATENATE(Z476:AH476)&lt;&gt;"", AB476=""), "Missing 2nd Comment Message",
IF(AND($AN$3, $AP$3, CONCATENATE(Z476:AH476)&lt;&gt;"", AG476=""), "Missing 2nd Comment Likes",
IF(AND($AO$3, $AP$3, CONCATENATE(Z476:AH476)&lt;&gt;"", AH476=""), "Missing 2nd Comment Dislikes",
IF(AND(CONCATENATE(Z477:AH477)&lt;&gt;"", Z477=""), "Missing 3rd Comment Source Name",
IF(AND(CONCATENATE(Z477:AH477)&lt;&gt;"", AB477=""), "Missing 3rd Comment Message",
IF(AND($AN$3, $AP$3, CONCATENATE(Z477:AH477)&lt;&gt;"", AG477=""), "Missing 3rd Comment Likes",
IF(AND($AO$3, $AP$3, CONCATENATE(Z477:AH477)&lt;&gt;"", AH477=""), "Missing 3rd Comment Dislikes", "Valid"
)))))))))))))))))))))))))))))))))</f>
        <v>Unused</v>
      </c>
      <c r="C475" s="302"/>
      <c r="D475" s="316" t="s">
        <v>1444</v>
      </c>
      <c r="E475" s="317"/>
      <c r="F475" s="302"/>
      <c r="G475" s="302"/>
      <c r="H475" s="305"/>
      <c r="I475" s="317"/>
      <c r="J475" s="302"/>
      <c r="K475" s="302"/>
      <c r="L475" s="305"/>
      <c r="M475" s="319"/>
      <c r="N475" s="450"/>
      <c r="O475" s="451"/>
      <c r="P475" s="451"/>
      <c r="Q475" s="452"/>
      <c r="R475" s="453"/>
      <c r="S475" s="451"/>
      <c r="T475" s="451"/>
      <c r="U475" s="452"/>
      <c r="V475" s="453"/>
      <c r="W475" s="451"/>
      <c r="X475" s="451"/>
      <c r="Y475" s="454"/>
      <c r="Z475" s="325"/>
      <c r="AA475" s="305"/>
      <c r="AB475" s="319"/>
      <c r="AC475" s="302"/>
      <c r="AD475" s="302"/>
      <c r="AE475" s="302"/>
      <c r="AF475" s="305"/>
      <c r="AG475" s="328"/>
      <c r="AH475" s="455"/>
      <c r="AI475" s="108"/>
      <c r="AJ475" s="108"/>
      <c r="AK475" s="108"/>
      <c r="AL475" s="108"/>
      <c r="AM475" s="108"/>
      <c r="AN475" s="108"/>
      <c r="AO475" s="108"/>
      <c r="AP475" s="108"/>
      <c r="AQ475" s="108"/>
    </row>
    <row r="476" ht="22.5" customHeight="1">
      <c r="B476" s="331"/>
      <c r="D476" s="332"/>
      <c r="E476" s="331"/>
      <c r="H476" s="327"/>
      <c r="I476" s="331"/>
      <c r="L476" s="327"/>
      <c r="M476" s="331"/>
      <c r="N476" s="333"/>
      <c r="O476" s="334"/>
      <c r="P476" s="334"/>
      <c r="Q476" s="335"/>
      <c r="R476" s="336"/>
      <c r="S476" s="334"/>
      <c r="T476" s="334"/>
      <c r="U476" s="335"/>
      <c r="V476" s="336"/>
      <c r="W476" s="334"/>
      <c r="X476" s="334"/>
      <c r="Y476" s="337"/>
      <c r="Z476" s="338"/>
      <c r="AA476" s="327"/>
      <c r="AB476" s="326"/>
      <c r="AF476" s="327"/>
      <c r="AG476" s="339"/>
      <c r="AH476" s="456"/>
      <c r="AI476" s="108"/>
      <c r="AJ476" s="108"/>
      <c r="AK476" s="108"/>
      <c r="AL476" s="108"/>
      <c r="AM476" s="108"/>
      <c r="AN476" s="108"/>
      <c r="AO476" s="108"/>
      <c r="AP476" s="108"/>
      <c r="AQ476" s="108"/>
    </row>
    <row r="477" ht="22.5" customHeight="1">
      <c r="B477" s="181"/>
      <c r="C477" s="309"/>
      <c r="D477" s="341"/>
      <c r="E477" s="181"/>
      <c r="F477" s="309"/>
      <c r="G477" s="309"/>
      <c r="H477" s="310"/>
      <c r="I477" s="181"/>
      <c r="J477" s="309"/>
      <c r="K477" s="309"/>
      <c r="L477" s="310"/>
      <c r="M477" s="181"/>
      <c r="N477" s="342"/>
      <c r="O477" s="343"/>
      <c r="P477" s="343"/>
      <c r="Q477" s="344"/>
      <c r="R477" s="345"/>
      <c r="S477" s="343"/>
      <c r="T477" s="343"/>
      <c r="U477" s="344"/>
      <c r="V477" s="345"/>
      <c r="W477" s="343"/>
      <c r="X477" s="343"/>
      <c r="Y477" s="346"/>
      <c r="Z477" s="347"/>
      <c r="AA477" s="310"/>
      <c r="AB477" s="348"/>
      <c r="AC477" s="309"/>
      <c r="AD477" s="309"/>
      <c r="AE477" s="309"/>
      <c r="AF477" s="310"/>
      <c r="AG477" s="349"/>
      <c r="AH477" s="457"/>
      <c r="AI477" s="108"/>
      <c r="AJ477" s="108"/>
      <c r="AK477" s="108"/>
      <c r="AL477" s="108"/>
      <c r="AM477" s="108"/>
      <c r="AN477" s="108"/>
      <c r="AO477" s="108"/>
      <c r="AP477" s="108"/>
      <c r="AQ477" s="108"/>
    </row>
    <row r="478" ht="22.5" customHeight="1">
      <c r="B478" s="315" t="str">
        <f>IF(ISBLANK(D478), "Missing ID",
IF(CONCATENATE(E478:AG480)="", "Unused",
IF(AND(ISBLANK(E478), ISBLANK(I478)), "Missing Headline and Content",
IF(ISBLANK(M478), "Missing Is True",
IF(AND(M478&lt;&gt;"Yes", M478&lt;&gt;"No"), "Is True must be Yes or No",
IF(AND($AJ$3, NOT(ISBLANK(N478)), NOT(ISNUMBER(N478))), "Changes to Followers for Likes must be a Number",
IF(AND($AK$3, NOT(ISBLANK(O478)), NOT(ISNUMBER(O478))), "Changes to Followers for Disikes must be a Number",
IF(AND($AL$3, NOT(ISBLANK(P478)), NOT(ISNUMBER(P478))), "Changes to Followers for Shares must be a Number",
IF(AND($AM$3, NOT(ISBLANK(Q478)), NOT(ISNUMBER(Q478))), "Changes to Followers for Flags must be a Number",
IF(AND($AJ$3, NOT(ISBLANK(R478)), NOT(ISNUMBER(R478))), "Changes to Credibility for Likes must be a Number",
IF(AND($AK$3, NOT(ISBLANK(S478)), NOT(ISNUMBER(S478))), "Changes to Credibility for Disikes must be a Number",
IF(AND($AL$3, NOT(ISBLANK(T478)), NOT(ISNUMBER(T478))), "Changes to Credibility for Shares must be a Number",
IF(AND($AM$3, NOT(ISBLANK(U478)), NOT(ISNUMBER(U478))), "Changes to Credibility for Flags must be a Number",
IF(AND($AJ$3, $AP$3, NOT(ISBLANK(V478)), NOT(ISNUMBER(V478))), "Number of Likes must be a Number",
IF(AND($AK$3, $AP$3, NOT(ISBLANK(W478)), NOT(ISNUMBER(W478))), "Number of Disikes must be a Number",
IF(AND($AL$3, $AP$3, NOT(ISBLANK(X478)), NOT(ISNUMBER(X478))), "Number of Shares must be a Number",
IF(AND($AM$3, $AP$3, NOT(ISBLANK(Y478)), NOT(ISNUMBER(Y478))), "Number of Flags must be a Number",
IF(AND($AJ$3, $AP$3, NOT(ISBLANK(V478)), V478&lt;0), "Number of Likes cannot be Negative",
IF(AND($AK$3, $AP$3, NOT(ISBLANK(W478)), W478&lt;0), "Number of Disikes cannot be Negative",
IF(AND($AL$3, $AP$3, NOT(ISBLANK(X478)), X478&lt;0), "Number of Shares cannot be Negative",
IF(AND($AM$3, $AP$3, NOT(ISBLANK(Y478)), Y478&lt;0), "Number of Flags cannot be Negative",
IF(AND(CONCATENATE(Z478:AH478)&lt;&gt;"", Z478=""), "Missing 1st Comment Source Name",
IF(AND(CONCATENATE(Z478:AH478)&lt;&gt;"", AB478=""), "Missing 1st Comment Message",
IF(AND($AN$3, $AP$3, CONCATENATE(Z478:AH478)&lt;&gt;"", AG478=""), "Missing 1st Comment Likes",
IF(AND($AO$3, $AP$3, CONCATENATE(Z478:AH478)&lt;&gt;"", AH478=""), "Missing 1st Comment Dislikes",
IF(AND(CONCATENATE(Z479:AH479)&lt;&gt;"", Z479=""), "Missing 2nd Comment Source Name",
IF(AND(CONCATENATE(Z479:AH479)&lt;&gt;"", AB479=""), "Missing 2nd Comment Message",
IF(AND($AN$3, $AP$3, CONCATENATE(Z479:AH479)&lt;&gt;"", AG479=""), "Missing 2nd Comment Likes",
IF(AND($AO$3, $AP$3, CONCATENATE(Z479:AH479)&lt;&gt;"", AH479=""), "Missing 2nd Comment Dislikes",
IF(AND(CONCATENATE(Z480:AH480)&lt;&gt;"", Z480=""), "Missing 3rd Comment Source Name",
IF(AND(CONCATENATE(Z480:AH480)&lt;&gt;"", AB480=""), "Missing 3rd Comment Message",
IF(AND($AN$3, $AP$3, CONCATENATE(Z480:AH480)&lt;&gt;"", AG480=""), "Missing 3rd Comment Likes",
IF(AND($AO$3, $AP$3, CONCATENATE(Z480:AH480)&lt;&gt;"", AH480=""), "Missing 3rd Comment Dislikes", "Valid"
)))))))))))))))))))))))))))))))))</f>
        <v>Unused</v>
      </c>
      <c r="C478" s="302"/>
      <c r="D478" s="351" t="s">
        <v>1445</v>
      </c>
      <c r="E478" s="352"/>
      <c r="F478" s="302"/>
      <c r="G478" s="302"/>
      <c r="H478" s="305"/>
      <c r="I478" s="352"/>
      <c r="J478" s="302"/>
      <c r="K478" s="302"/>
      <c r="L478" s="305"/>
      <c r="M478" s="354"/>
      <c r="N478" s="355"/>
      <c r="O478" s="356"/>
      <c r="P478" s="356"/>
      <c r="Q478" s="357"/>
      <c r="R478" s="358"/>
      <c r="S478" s="356"/>
      <c r="T478" s="356"/>
      <c r="U478" s="357"/>
      <c r="V478" s="358"/>
      <c r="W478" s="356"/>
      <c r="X478" s="356"/>
      <c r="Y478" s="359"/>
      <c r="Z478" s="360"/>
      <c r="AA478" s="305"/>
      <c r="AB478" s="354"/>
      <c r="AC478" s="302"/>
      <c r="AD478" s="302"/>
      <c r="AE478" s="302"/>
      <c r="AF478" s="305"/>
      <c r="AG478" s="361"/>
      <c r="AH478" s="458"/>
      <c r="AI478" s="108"/>
      <c r="AJ478" s="108"/>
      <c r="AK478" s="108"/>
      <c r="AL478" s="108"/>
      <c r="AM478" s="108"/>
      <c r="AN478" s="108"/>
      <c r="AO478" s="108"/>
      <c r="AP478" s="108"/>
      <c r="AQ478" s="108"/>
    </row>
    <row r="479" ht="22.5" customHeight="1">
      <c r="B479" s="331"/>
      <c r="D479" s="363"/>
      <c r="E479" s="331"/>
      <c r="H479" s="327"/>
      <c r="I479" s="331"/>
      <c r="L479" s="327"/>
      <c r="M479" s="331"/>
      <c r="N479" s="333"/>
      <c r="O479" s="334"/>
      <c r="P479" s="334"/>
      <c r="Q479" s="335"/>
      <c r="R479" s="336"/>
      <c r="S479" s="334"/>
      <c r="T479" s="334"/>
      <c r="U479" s="335"/>
      <c r="V479" s="336"/>
      <c r="W479" s="334"/>
      <c r="X479" s="334"/>
      <c r="Y479" s="337"/>
      <c r="Z479" s="364"/>
      <c r="AA479" s="327"/>
      <c r="AB479" s="365"/>
      <c r="AF479" s="327"/>
      <c r="AG479" s="366"/>
      <c r="AH479" s="367"/>
      <c r="AI479" s="108"/>
      <c r="AJ479" s="108"/>
      <c r="AK479" s="108"/>
      <c r="AL479" s="108"/>
      <c r="AM479" s="108"/>
      <c r="AN479" s="108"/>
      <c r="AO479" s="108"/>
      <c r="AP479" s="108"/>
      <c r="AQ479" s="108"/>
    </row>
    <row r="480" ht="22.5" customHeight="1">
      <c r="B480" s="181"/>
      <c r="C480" s="309"/>
      <c r="D480" s="368"/>
      <c r="E480" s="181"/>
      <c r="F480" s="309"/>
      <c r="G480" s="309"/>
      <c r="H480" s="310"/>
      <c r="I480" s="181"/>
      <c r="J480" s="309"/>
      <c r="K480" s="309"/>
      <c r="L480" s="310"/>
      <c r="M480" s="181"/>
      <c r="N480" s="342"/>
      <c r="O480" s="343"/>
      <c r="P480" s="343"/>
      <c r="Q480" s="344"/>
      <c r="R480" s="345"/>
      <c r="S480" s="343"/>
      <c r="T480" s="343"/>
      <c r="U480" s="344"/>
      <c r="V480" s="345"/>
      <c r="W480" s="343"/>
      <c r="X480" s="343"/>
      <c r="Y480" s="346"/>
      <c r="Z480" s="369"/>
      <c r="AA480" s="310"/>
      <c r="AB480" s="370"/>
      <c r="AC480" s="309"/>
      <c r="AD480" s="309"/>
      <c r="AE480" s="309"/>
      <c r="AF480" s="310"/>
      <c r="AG480" s="371"/>
      <c r="AH480" s="372"/>
      <c r="AI480" s="108"/>
      <c r="AJ480" s="108"/>
      <c r="AK480" s="108"/>
      <c r="AL480" s="108"/>
      <c r="AM480" s="108"/>
      <c r="AN480" s="108"/>
      <c r="AO480" s="108"/>
      <c r="AP480" s="108"/>
      <c r="AQ480" s="108"/>
    </row>
    <row r="481" ht="22.5" customHeight="1">
      <c r="B481" s="315" t="str">
        <f>IF(ISBLANK(D481), "Missing ID",
IF(CONCATENATE(E481:AG483)="", "Unused",
IF(AND(ISBLANK(E481), ISBLANK(I481)), "Missing Headline and Content",
IF(ISBLANK(M481), "Missing Is True",
IF(AND(M481&lt;&gt;"Yes", M481&lt;&gt;"No"), "Is True must be Yes or No",
IF(AND($AJ$3, NOT(ISBLANK(N481)), NOT(ISNUMBER(N481))), "Changes to Followers for Likes must be a Number",
IF(AND($AK$3, NOT(ISBLANK(O481)), NOT(ISNUMBER(O481))), "Changes to Followers for Disikes must be a Number",
IF(AND($AL$3, NOT(ISBLANK(P481)), NOT(ISNUMBER(P481))), "Changes to Followers for Shares must be a Number",
IF(AND($AM$3, NOT(ISBLANK(Q481)), NOT(ISNUMBER(Q481))), "Changes to Followers for Flags must be a Number",
IF(AND($AJ$3, NOT(ISBLANK(R481)), NOT(ISNUMBER(R481))), "Changes to Credibility for Likes must be a Number",
IF(AND($AK$3, NOT(ISBLANK(S481)), NOT(ISNUMBER(S481))), "Changes to Credibility for Disikes must be a Number",
IF(AND($AL$3, NOT(ISBLANK(T481)), NOT(ISNUMBER(T481))), "Changes to Credibility for Shares must be a Number",
IF(AND($AM$3, NOT(ISBLANK(U481)), NOT(ISNUMBER(U481))), "Changes to Credibility for Flags must be a Number",
IF(AND($AJ$3, $AP$3, NOT(ISBLANK(V481)), NOT(ISNUMBER(V481))), "Number of Likes must be a Number",
IF(AND($AK$3, $AP$3, NOT(ISBLANK(W481)), NOT(ISNUMBER(W481))), "Number of Disikes must be a Number",
IF(AND($AL$3, $AP$3, NOT(ISBLANK(X481)), NOT(ISNUMBER(X481))), "Number of Shares must be a Number",
IF(AND($AM$3, $AP$3, NOT(ISBLANK(Y481)), NOT(ISNUMBER(Y481))), "Number of Flags must be a Number",
IF(AND($AJ$3, $AP$3, NOT(ISBLANK(V481)), V481&lt;0), "Number of Likes cannot be Negative",
IF(AND($AK$3, $AP$3, NOT(ISBLANK(W481)), W481&lt;0), "Number of Disikes cannot be Negative",
IF(AND($AL$3, $AP$3, NOT(ISBLANK(X481)), X481&lt;0), "Number of Shares cannot be Negative",
IF(AND($AM$3, $AP$3, NOT(ISBLANK(Y481)), Y481&lt;0), "Number of Flags cannot be Negative",
IF(AND(CONCATENATE(Z481:AH481)&lt;&gt;"", Z481=""), "Missing 1st Comment Source Name",
IF(AND(CONCATENATE(Z481:AH481)&lt;&gt;"", AB481=""), "Missing 1st Comment Message",
IF(AND($AN$3, $AP$3, CONCATENATE(Z481:AH481)&lt;&gt;"", AG481=""), "Missing 1st Comment Likes",
IF(AND($AO$3, $AP$3, CONCATENATE(Z481:AH481)&lt;&gt;"", AH481=""), "Missing 1st Comment Dislikes",
IF(AND(CONCATENATE(Z482:AH482)&lt;&gt;"", Z482=""), "Missing 2nd Comment Source Name",
IF(AND(CONCATENATE(Z482:AH482)&lt;&gt;"", AB482=""), "Missing 2nd Comment Message",
IF(AND($AN$3, $AP$3, CONCATENATE(Z482:AH482)&lt;&gt;"", AG482=""), "Missing 2nd Comment Likes",
IF(AND($AO$3, $AP$3, CONCATENATE(Z482:AH482)&lt;&gt;"", AH482=""), "Missing 2nd Comment Dislikes",
IF(AND(CONCATENATE(Z483:AH483)&lt;&gt;"", Z483=""), "Missing 3rd Comment Source Name",
IF(AND(CONCATENATE(Z483:AH483)&lt;&gt;"", AB483=""), "Missing 3rd Comment Message",
IF(AND($AN$3, $AP$3, CONCATENATE(Z483:AH483)&lt;&gt;"", AG483=""), "Missing 3rd Comment Likes",
IF(AND($AO$3, $AP$3, CONCATENATE(Z483:AH483)&lt;&gt;"", AH483=""), "Missing 3rd Comment Dislikes", "Valid"
)))))))))))))))))))))))))))))))))</f>
        <v>Unused</v>
      </c>
      <c r="C481" s="302"/>
      <c r="D481" s="316" t="s">
        <v>1446</v>
      </c>
      <c r="E481" s="317"/>
      <c r="F481" s="302"/>
      <c r="G481" s="302"/>
      <c r="H481" s="305"/>
      <c r="I481" s="317"/>
      <c r="J481" s="302"/>
      <c r="K481" s="302"/>
      <c r="L481" s="305"/>
      <c r="M481" s="319"/>
      <c r="N481" s="450"/>
      <c r="O481" s="451"/>
      <c r="P481" s="451"/>
      <c r="Q481" s="452"/>
      <c r="R481" s="453"/>
      <c r="S481" s="451"/>
      <c r="T481" s="451"/>
      <c r="U481" s="452"/>
      <c r="V481" s="453"/>
      <c r="W481" s="451"/>
      <c r="X481" s="451"/>
      <c r="Y481" s="454"/>
      <c r="Z481" s="325"/>
      <c r="AA481" s="305"/>
      <c r="AB481" s="319"/>
      <c r="AC481" s="302"/>
      <c r="AD481" s="302"/>
      <c r="AE481" s="302"/>
      <c r="AF481" s="305"/>
      <c r="AG481" s="328"/>
      <c r="AH481" s="455"/>
      <c r="AI481" s="108"/>
      <c r="AJ481" s="108"/>
      <c r="AK481" s="108"/>
      <c r="AL481" s="108"/>
      <c r="AM481" s="108"/>
      <c r="AN481" s="108"/>
      <c r="AO481" s="108"/>
      <c r="AP481" s="108"/>
      <c r="AQ481" s="108"/>
    </row>
    <row r="482" ht="22.5" customHeight="1">
      <c r="B482" s="331"/>
      <c r="D482" s="332"/>
      <c r="E482" s="331"/>
      <c r="H482" s="327"/>
      <c r="I482" s="331"/>
      <c r="L482" s="327"/>
      <c r="M482" s="331"/>
      <c r="N482" s="333"/>
      <c r="O482" s="334"/>
      <c r="P482" s="334"/>
      <c r="Q482" s="335"/>
      <c r="R482" s="336"/>
      <c r="S482" s="334"/>
      <c r="T482" s="334"/>
      <c r="U482" s="335"/>
      <c r="V482" s="336"/>
      <c r="W482" s="334"/>
      <c r="X482" s="334"/>
      <c r="Y482" s="337"/>
      <c r="Z482" s="338"/>
      <c r="AA482" s="327"/>
      <c r="AB482" s="326"/>
      <c r="AF482" s="327"/>
      <c r="AG482" s="339"/>
      <c r="AH482" s="456"/>
      <c r="AI482" s="108"/>
      <c r="AJ482" s="108"/>
      <c r="AK482" s="108"/>
      <c r="AL482" s="108"/>
      <c r="AM482" s="108"/>
      <c r="AN482" s="108"/>
      <c r="AO482" s="108"/>
      <c r="AP482" s="108"/>
      <c r="AQ482" s="108"/>
    </row>
    <row r="483" ht="22.5" customHeight="1">
      <c r="B483" s="181"/>
      <c r="C483" s="309"/>
      <c r="D483" s="341"/>
      <c r="E483" s="181"/>
      <c r="F483" s="309"/>
      <c r="G483" s="309"/>
      <c r="H483" s="310"/>
      <c r="I483" s="181"/>
      <c r="J483" s="309"/>
      <c r="K483" s="309"/>
      <c r="L483" s="310"/>
      <c r="M483" s="181"/>
      <c r="N483" s="342"/>
      <c r="O483" s="343"/>
      <c r="P483" s="343"/>
      <c r="Q483" s="344"/>
      <c r="R483" s="345"/>
      <c r="S483" s="343"/>
      <c r="T483" s="343"/>
      <c r="U483" s="344"/>
      <c r="V483" s="345"/>
      <c r="W483" s="343"/>
      <c r="X483" s="343"/>
      <c r="Y483" s="346"/>
      <c r="Z483" s="347"/>
      <c r="AA483" s="310"/>
      <c r="AB483" s="348"/>
      <c r="AC483" s="309"/>
      <c r="AD483" s="309"/>
      <c r="AE483" s="309"/>
      <c r="AF483" s="310"/>
      <c r="AG483" s="349"/>
      <c r="AH483" s="457"/>
      <c r="AI483" s="108"/>
      <c r="AJ483" s="108"/>
      <c r="AK483" s="108"/>
      <c r="AL483" s="108"/>
      <c r="AM483" s="108"/>
      <c r="AN483" s="108"/>
      <c r="AO483" s="108"/>
      <c r="AP483" s="108"/>
      <c r="AQ483" s="108"/>
    </row>
    <row r="484" ht="22.5" customHeight="1">
      <c r="B484" s="315" t="str">
        <f>IF(ISBLANK(D484), "Missing ID",
IF(CONCATENATE(E484:AG486)="", "Unused",
IF(AND(ISBLANK(E484), ISBLANK(I484)), "Missing Headline and Content",
IF(ISBLANK(M484), "Missing Is True",
IF(AND(M484&lt;&gt;"Yes", M484&lt;&gt;"No"), "Is True must be Yes or No",
IF(AND($AJ$3, NOT(ISBLANK(N484)), NOT(ISNUMBER(N484))), "Changes to Followers for Likes must be a Number",
IF(AND($AK$3, NOT(ISBLANK(O484)), NOT(ISNUMBER(O484))), "Changes to Followers for Disikes must be a Number",
IF(AND($AL$3, NOT(ISBLANK(P484)), NOT(ISNUMBER(P484))), "Changes to Followers for Shares must be a Number",
IF(AND($AM$3, NOT(ISBLANK(Q484)), NOT(ISNUMBER(Q484))), "Changes to Followers for Flags must be a Number",
IF(AND($AJ$3, NOT(ISBLANK(R484)), NOT(ISNUMBER(R484))), "Changes to Credibility for Likes must be a Number",
IF(AND($AK$3, NOT(ISBLANK(S484)), NOT(ISNUMBER(S484))), "Changes to Credibility for Disikes must be a Number",
IF(AND($AL$3, NOT(ISBLANK(T484)), NOT(ISNUMBER(T484))), "Changes to Credibility for Shares must be a Number",
IF(AND($AM$3, NOT(ISBLANK(U484)), NOT(ISNUMBER(U484))), "Changes to Credibility for Flags must be a Number",
IF(AND($AJ$3, $AP$3, NOT(ISBLANK(V484)), NOT(ISNUMBER(V484))), "Number of Likes must be a Number",
IF(AND($AK$3, $AP$3, NOT(ISBLANK(W484)), NOT(ISNUMBER(W484))), "Number of Disikes must be a Number",
IF(AND($AL$3, $AP$3, NOT(ISBLANK(X484)), NOT(ISNUMBER(X484))), "Number of Shares must be a Number",
IF(AND($AM$3, $AP$3, NOT(ISBLANK(Y484)), NOT(ISNUMBER(Y484))), "Number of Flags must be a Number",
IF(AND($AJ$3, $AP$3, NOT(ISBLANK(V484)), V484&lt;0), "Number of Likes cannot be Negative",
IF(AND($AK$3, $AP$3, NOT(ISBLANK(W484)), W484&lt;0), "Number of Disikes cannot be Negative",
IF(AND($AL$3, $AP$3, NOT(ISBLANK(X484)), X484&lt;0), "Number of Shares cannot be Negative",
IF(AND($AM$3, $AP$3, NOT(ISBLANK(Y484)), Y484&lt;0), "Number of Flags cannot be Negative",
IF(AND(CONCATENATE(Z484:AH484)&lt;&gt;"", Z484=""), "Missing 1st Comment Source Name",
IF(AND(CONCATENATE(Z484:AH484)&lt;&gt;"", AB484=""), "Missing 1st Comment Message",
IF(AND($AN$3, $AP$3, CONCATENATE(Z484:AH484)&lt;&gt;"", AG484=""), "Missing 1st Comment Likes",
IF(AND($AO$3, $AP$3, CONCATENATE(Z484:AH484)&lt;&gt;"", AH484=""), "Missing 1st Comment Dislikes",
IF(AND(CONCATENATE(Z485:AH485)&lt;&gt;"", Z485=""), "Missing 2nd Comment Source Name",
IF(AND(CONCATENATE(Z485:AH485)&lt;&gt;"", AB485=""), "Missing 2nd Comment Message",
IF(AND($AN$3, $AP$3, CONCATENATE(Z485:AH485)&lt;&gt;"", AG485=""), "Missing 2nd Comment Likes",
IF(AND($AO$3, $AP$3, CONCATENATE(Z485:AH485)&lt;&gt;"", AH485=""), "Missing 2nd Comment Dislikes",
IF(AND(CONCATENATE(Z486:AH486)&lt;&gt;"", Z486=""), "Missing 3rd Comment Source Name",
IF(AND(CONCATENATE(Z486:AH486)&lt;&gt;"", AB486=""), "Missing 3rd Comment Message",
IF(AND($AN$3, $AP$3, CONCATENATE(Z486:AH486)&lt;&gt;"", AG486=""), "Missing 3rd Comment Likes",
IF(AND($AO$3, $AP$3, CONCATENATE(Z486:AH486)&lt;&gt;"", AH486=""), "Missing 3rd Comment Dislikes", "Valid"
)))))))))))))))))))))))))))))))))</f>
        <v>Unused</v>
      </c>
      <c r="C484" s="302"/>
      <c r="D484" s="351" t="s">
        <v>1447</v>
      </c>
      <c r="E484" s="352"/>
      <c r="F484" s="302"/>
      <c r="G484" s="302"/>
      <c r="H484" s="305"/>
      <c r="I484" s="352"/>
      <c r="J484" s="302"/>
      <c r="K484" s="302"/>
      <c r="L484" s="305"/>
      <c r="M484" s="354"/>
      <c r="N484" s="355"/>
      <c r="O484" s="356"/>
      <c r="P484" s="356"/>
      <c r="Q484" s="357"/>
      <c r="R484" s="358"/>
      <c r="S484" s="356"/>
      <c r="T484" s="356"/>
      <c r="U484" s="357"/>
      <c r="V484" s="358"/>
      <c r="W484" s="356"/>
      <c r="X484" s="356"/>
      <c r="Y484" s="359"/>
      <c r="Z484" s="360"/>
      <c r="AA484" s="305"/>
      <c r="AB484" s="354"/>
      <c r="AC484" s="302"/>
      <c r="AD484" s="302"/>
      <c r="AE484" s="302"/>
      <c r="AF484" s="305"/>
      <c r="AG484" s="361"/>
      <c r="AH484" s="458"/>
      <c r="AI484" s="108"/>
      <c r="AJ484" s="108"/>
      <c r="AK484" s="108"/>
      <c r="AL484" s="108"/>
      <c r="AM484" s="108"/>
      <c r="AN484" s="108"/>
      <c r="AO484" s="108"/>
      <c r="AP484" s="108"/>
      <c r="AQ484" s="108"/>
    </row>
    <row r="485" ht="22.5" customHeight="1">
      <c r="B485" s="331"/>
      <c r="D485" s="363"/>
      <c r="E485" s="331"/>
      <c r="H485" s="327"/>
      <c r="I485" s="331"/>
      <c r="L485" s="327"/>
      <c r="M485" s="331"/>
      <c r="N485" s="333"/>
      <c r="O485" s="334"/>
      <c r="P485" s="334"/>
      <c r="Q485" s="335"/>
      <c r="R485" s="336"/>
      <c r="S485" s="334"/>
      <c r="T485" s="334"/>
      <c r="U485" s="335"/>
      <c r="V485" s="336"/>
      <c r="W485" s="334"/>
      <c r="X485" s="334"/>
      <c r="Y485" s="337"/>
      <c r="Z485" s="364"/>
      <c r="AA485" s="327"/>
      <c r="AB485" s="365"/>
      <c r="AF485" s="327"/>
      <c r="AG485" s="366"/>
      <c r="AH485" s="367"/>
      <c r="AI485" s="108"/>
      <c r="AJ485" s="108"/>
      <c r="AK485" s="108"/>
      <c r="AL485" s="108"/>
      <c r="AM485" s="108"/>
      <c r="AN485" s="108"/>
      <c r="AO485" s="108"/>
      <c r="AP485" s="108"/>
      <c r="AQ485" s="108"/>
    </row>
    <row r="486" ht="22.5" customHeight="1">
      <c r="B486" s="181"/>
      <c r="C486" s="309"/>
      <c r="D486" s="368"/>
      <c r="E486" s="181"/>
      <c r="F486" s="309"/>
      <c r="G486" s="309"/>
      <c r="H486" s="310"/>
      <c r="I486" s="181"/>
      <c r="J486" s="309"/>
      <c r="K486" s="309"/>
      <c r="L486" s="310"/>
      <c r="M486" s="181"/>
      <c r="N486" s="342"/>
      <c r="O486" s="343"/>
      <c r="P486" s="343"/>
      <c r="Q486" s="344"/>
      <c r="R486" s="345"/>
      <c r="S486" s="343"/>
      <c r="T486" s="343"/>
      <c r="U486" s="344"/>
      <c r="V486" s="345"/>
      <c r="W486" s="343"/>
      <c r="X486" s="343"/>
      <c r="Y486" s="346"/>
      <c r="Z486" s="369"/>
      <c r="AA486" s="310"/>
      <c r="AB486" s="370"/>
      <c r="AC486" s="309"/>
      <c r="AD486" s="309"/>
      <c r="AE486" s="309"/>
      <c r="AF486" s="310"/>
      <c r="AG486" s="371"/>
      <c r="AH486" s="372"/>
      <c r="AI486" s="108"/>
      <c r="AJ486" s="108"/>
      <c r="AK486" s="108"/>
      <c r="AL486" s="108"/>
      <c r="AM486" s="108"/>
      <c r="AN486" s="108"/>
      <c r="AO486" s="108"/>
      <c r="AP486" s="108"/>
      <c r="AQ486" s="108"/>
    </row>
    <row r="487" ht="22.5" customHeight="1">
      <c r="B487" s="315" t="str">
        <f>IF(ISBLANK(D487), "Missing ID",
IF(CONCATENATE(E487:AG489)="", "Unused",
IF(AND(ISBLANK(E487), ISBLANK(I487)), "Missing Headline and Content",
IF(ISBLANK(M487), "Missing Is True",
IF(AND(M487&lt;&gt;"Yes", M487&lt;&gt;"No"), "Is True must be Yes or No",
IF(AND($AJ$3, NOT(ISBLANK(N487)), NOT(ISNUMBER(N487))), "Changes to Followers for Likes must be a Number",
IF(AND($AK$3, NOT(ISBLANK(O487)), NOT(ISNUMBER(O487))), "Changes to Followers for Disikes must be a Number",
IF(AND($AL$3, NOT(ISBLANK(P487)), NOT(ISNUMBER(P487))), "Changes to Followers for Shares must be a Number",
IF(AND($AM$3, NOT(ISBLANK(Q487)), NOT(ISNUMBER(Q487))), "Changes to Followers for Flags must be a Number",
IF(AND($AJ$3, NOT(ISBLANK(R487)), NOT(ISNUMBER(R487))), "Changes to Credibility for Likes must be a Number",
IF(AND($AK$3, NOT(ISBLANK(S487)), NOT(ISNUMBER(S487))), "Changes to Credibility for Disikes must be a Number",
IF(AND($AL$3, NOT(ISBLANK(T487)), NOT(ISNUMBER(T487))), "Changes to Credibility for Shares must be a Number",
IF(AND($AM$3, NOT(ISBLANK(U487)), NOT(ISNUMBER(U487))), "Changes to Credibility for Flags must be a Number",
IF(AND($AJ$3, $AP$3, NOT(ISBLANK(V487)), NOT(ISNUMBER(V487))), "Number of Likes must be a Number",
IF(AND($AK$3, $AP$3, NOT(ISBLANK(W487)), NOT(ISNUMBER(W487))), "Number of Disikes must be a Number",
IF(AND($AL$3, $AP$3, NOT(ISBLANK(X487)), NOT(ISNUMBER(X487))), "Number of Shares must be a Number",
IF(AND($AM$3, $AP$3, NOT(ISBLANK(Y487)), NOT(ISNUMBER(Y487))), "Number of Flags must be a Number",
IF(AND($AJ$3, $AP$3, NOT(ISBLANK(V487)), V487&lt;0), "Number of Likes cannot be Negative",
IF(AND($AK$3, $AP$3, NOT(ISBLANK(W487)), W487&lt;0), "Number of Disikes cannot be Negative",
IF(AND($AL$3, $AP$3, NOT(ISBLANK(X487)), X487&lt;0), "Number of Shares cannot be Negative",
IF(AND($AM$3, $AP$3, NOT(ISBLANK(Y487)), Y487&lt;0), "Number of Flags cannot be Negative",
IF(AND(CONCATENATE(Z487:AH487)&lt;&gt;"", Z487=""), "Missing 1st Comment Source Name",
IF(AND(CONCATENATE(Z487:AH487)&lt;&gt;"", AB487=""), "Missing 1st Comment Message",
IF(AND($AN$3, $AP$3, CONCATENATE(Z487:AH487)&lt;&gt;"", AG487=""), "Missing 1st Comment Likes",
IF(AND($AO$3, $AP$3, CONCATENATE(Z487:AH487)&lt;&gt;"", AH487=""), "Missing 1st Comment Dislikes",
IF(AND(CONCATENATE(Z488:AH488)&lt;&gt;"", Z488=""), "Missing 2nd Comment Source Name",
IF(AND(CONCATENATE(Z488:AH488)&lt;&gt;"", AB488=""), "Missing 2nd Comment Message",
IF(AND($AN$3, $AP$3, CONCATENATE(Z488:AH488)&lt;&gt;"", AG488=""), "Missing 2nd Comment Likes",
IF(AND($AO$3, $AP$3, CONCATENATE(Z488:AH488)&lt;&gt;"", AH488=""), "Missing 2nd Comment Dislikes",
IF(AND(CONCATENATE(Z489:AH489)&lt;&gt;"", Z489=""), "Missing 3rd Comment Source Name",
IF(AND(CONCATENATE(Z489:AH489)&lt;&gt;"", AB489=""), "Missing 3rd Comment Message",
IF(AND($AN$3, $AP$3, CONCATENATE(Z489:AH489)&lt;&gt;"", AG489=""), "Missing 3rd Comment Likes",
IF(AND($AO$3, $AP$3, CONCATENATE(Z489:AH489)&lt;&gt;"", AH489=""), "Missing 3rd Comment Dislikes", "Valid"
)))))))))))))))))))))))))))))))))</f>
        <v>Unused</v>
      </c>
      <c r="C487" s="302"/>
      <c r="D487" s="316" t="s">
        <v>1448</v>
      </c>
      <c r="E487" s="317"/>
      <c r="F487" s="302"/>
      <c r="G487" s="302"/>
      <c r="H487" s="305"/>
      <c r="I487" s="317"/>
      <c r="J487" s="302"/>
      <c r="K487" s="302"/>
      <c r="L487" s="305"/>
      <c r="M487" s="319"/>
      <c r="N487" s="450"/>
      <c r="O487" s="451"/>
      <c r="P487" s="451"/>
      <c r="Q487" s="452"/>
      <c r="R487" s="453"/>
      <c r="S487" s="451"/>
      <c r="T487" s="451"/>
      <c r="U487" s="452"/>
      <c r="V487" s="453"/>
      <c r="W487" s="451"/>
      <c r="X487" s="451"/>
      <c r="Y487" s="454"/>
      <c r="Z487" s="325"/>
      <c r="AA487" s="305"/>
      <c r="AB487" s="319"/>
      <c r="AC487" s="302"/>
      <c r="AD487" s="302"/>
      <c r="AE487" s="302"/>
      <c r="AF487" s="305"/>
      <c r="AG487" s="328"/>
      <c r="AH487" s="455"/>
      <c r="AI487" s="108"/>
      <c r="AJ487" s="108"/>
      <c r="AK487" s="108"/>
      <c r="AL487" s="108"/>
      <c r="AM487" s="108"/>
      <c r="AN487" s="108"/>
      <c r="AO487" s="108"/>
      <c r="AP487" s="108"/>
      <c r="AQ487" s="108"/>
    </row>
    <row r="488" ht="22.5" customHeight="1">
      <c r="B488" s="331"/>
      <c r="D488" s="332"/>
      <c r="E488" s="331"/>
      <c r="H488" s="327"/>
      <c r="I488" s="331"/>
      <c r="L488" s="327"/>
      <c r="M488" s="331"/>
      <c r="N488" s="333"/>
      <c r="O488" s="334"/>
      <c r="P488" s="334"/>
      <c r="Q488" s="335"/>
      <c r="R488" s="336"/>
      <c r="S488" s="334"/>
      <c r="T488" s="334"/>
      <c r="U488" s="335"/>
      <c r="V488" s="336"/>
      <c r="W488" s="334"/>
      <c r="X488" s="334"/>
      <c r="Y488" s="337"/>
      <c r="Z488" s="338"/>
      <c r="AA488" s="327"/>
      <c r="AB488" s="326"/>
      <c r="AF488" s="327"/>
      <c r="AG488" s="339"/>
      <c r="AH488" s="456"/>
      <c r="AI488" s="108"/>
      <c r="AJ488" s="108"/>
      <c r="AK488" s="108"/>
      <c r="AL488" s="108"/>
      <c r="AM488" s="108"/>
      <c r="AN488" s="108"/>
      <c r="AO488" s="108"/>
      <c r="AP488" s="108"/>
      <c r="AQ488" s="108"/>
    </row>
    <row r="489" ht="22.5" customHeight="1">
      <c r="B489" s="181"/>
      <c r="C489" s="309"/>
      <c r="D489" s="341"/>
      <c r="E489" s="181"/>
      <c r="F489" s="309"/>
      <c r="G489" s="309"/>
      <c r="H489" s="310"/>
      <c r="I489" s="181"/>
      <c r="J489" s="309"/>
      <c r="K489" s="309"/>
      <c r="L489" s="310"/>
      <c r="M489" s="181"/>
      <c r="N489" s="342"/>
      <c r="O489" s="343"/>
      <c r="P489" s="343"/>
      <c r="Q489" s="344"/>
      <c r="R489" s="345"/>
      <c r="S489" s="343"/>
      <c r="T489" s="343"/>
      <c r="U489" s="344"/>
      <c r="V489" s="345"/>
      <c r="W489" s="343"/>
      <c r="X489" s="343"/>
      <c r="Y489" s="346"/>
      <c r="Z489" s="347"/>
      <c r="AA489" s="310"/>
      <c r="AB489" s="348"/>
      <c r="AC489" s="309"/>
      <c r="AD489" s="309"/>
      <c r="AE489" s="309"/>
      <c r="AF489" s="310"/>
      <c r="AG489" s="349"/>
      <c r="AH489" s="457"/>
      <c r="AI489" s="108"/>
      <c r="AJ489" s="108"/>
      <c r="AK489" s="108"/>
      <c r="AL489" s="108"/>
      <c r="AM489" s="108"/>
      <c r="AN489" s="108"/>
      <c r="AO489" s="108"/>
      <c r="AP489" s="108"/>
      <c r="AQ489" s="108"/>
    </row>
    <row r="490" ht="22.5" customHeight="1">
      <c r="B490" s="315" t="str">
        <f>IF(ISBLANK(D490), "Missing ID",
IF(CONCATENATE(E490:AG492)="", "Unused",
IF(AND(ISBLANK(E490), ISBLANK(I490)), "Missing Headline and Content",
IF(ISBLANK(M490), "Missing Is True",
IF(AND(M490&lt;&gt;"Yes", M490&lt;&gt;"No"), "Is True must be Yes or No",
IF(AND($AJ$3, NOT(ISBLANK(N490)), NOT(ISNUMBER(N490))), "Changes to Followers for Likes must be a Number",
IF(AND($AK$3, NOT(ISBLANK(O490)), NOT(ISNUMBER(O490))), "Changes to Followers for Disikes must be a Number",
IF(AND($AL$3, NOT(ISBLANK(P490)), NOT(ISNUMBER(P490))), "Changes to Followers for Shares must be a Number",
IF(AND($AM$3, NOT(ISBLANK(Q490)), NOT(ISNUMBER(Q490))), "Changes to Followers for Flags must be a Number",
IF(AND($AJ$3, NOT(ISBLANK(R490)), NOT(ISNUMBER(R490))), "Changes to Credibility for Likes must be a Number",
IF(AND($AK$3, NOT(ISBLANK(S490)), NOT(ISNUMBER(S490))), "Changes to Credibility for Disikes must be a Number",
IF(AND($AL$3, NOT(ISBLANK(T490)), NOT(ISNUMBER(T490))), "Changes to Credibility for Shares must be a Number",
IF(AND($AM$3, NOT(ISBLANK(U490)), NOT(ISNUMBER(U490))), "Changes to Credibility for Flags must be a Number",
IF(AND($AJ$3, $AP$3, NOT(ISBLANK(V490)), NOT(ISNUMBER(V490))), "Number of Likes must be a Number",
IF(AND($AK$3, $AP$3, NOT(ISBLANK(W490)), NOT(ISNUMBER(W490))), "Number of Disikes must be a Number",
IF(AND($AL$3, $AP$3, NOT(ISBLANK(X490)), NOT(ISNUMBER(X490))), "Number of Shares must be a Number",
IF(AND($AM$3, $AP$3, NOT(ISBLANK(Y490)), NOT(ISNUMBER(Y490))), "Number of Flags must be a Number",
IF(AND($AJ$3, $AP$3, NOT(ISBLANK(V490)), V490&lt;0), "Number of Likes cannot be Negative",
IF(AND($AK$3, $AP$3, NOT(ISBLANK(W490)), W490&lt;0), "Number of Disikes cannot be Negative",
IF(AND($AL$3, $AP$3, NOT(ISBLANK(X490)), X490&lt;0), "Number of Shares cannot be Negative",
IF(AND($AM$3, $AP$3, NOT(ISBLANK(Y490)), Y490&lt;0), "Number of Flags cannot be Negative",
IF(AND(CONCATENATE(Z490:AH490)&lt;&gt;"", Z490=""), "Missing 1st Comment Source Name",
IF(AND(CONCATENATE(Z490:AH490)&lt;&gt;"", AB490=""), "Missing 1st Comment Message",
IF(AND($AN$3, $AP$3, CONCATENATE(Z490:AH490)&lt;&gt;"", AG490=""), "Missing 1st Comment Likes",
IF(AND($AO$3, $AP$3, CONCATENATE(Z490:AH490)&lt;&gt;"", AH490=""), "Missing 1st Comment Dislikes",
IF(AND(CONCATENATE(Z491:AH491)&lt;&gt;"", Z491=""), "Missing 2nd Comment Source Name",
IF(AND(CONCATENATE(Z491:AH491)&lt;&gt;"", AB491=""), "Missing 2nd Comment Message",
IF(AND($AN$3, $AP$3, CONCATENATE(Z491:AH491)&lt;&gt;"", AG491=""), "Missing 2nd Comment Likes",
IF(AND($AO$3, $AP$3, CONCATENATE(Z491:AH491)&lt;&gt;"", AH491=""), "Missing 2nd Comment Dislikes",
IF(AND(CONCATENATE(Z492:AH492)&lt;&gt;"", Z492=""), "Missing 3rd Comment Source Name",
IF(AND(CONCATENATE(Z492:AH492)&lt;&gt;"", AB492=""), "Missing 3rd Comment Message",
IF(AND($AN$3, $AP$3, CONCATENATE(Z492:AH492)&lt;&gt;"", AG492=""), "Missing 3rd Comment Likes",
IF(AND($AO$3, $AP$3, CONCATENATE(Z492:AH492)&lt;&gt;"", AH492=""), "Missing 3rd Comment Dislikes", "Valid"
)))))))))))))))))))))))))))))))))</f>
        <v>Unused</v>
      </c>
      <c r="C490" s="302"/>
      <c r="D490" s="351" t="s">
        <v>1449</v>
      </c>
      <c r="E490" s="352"/>
      <c r="F490" s="302"/>
      <c r="G490" s="302"/>
      <c r="H490" s="305"/>
      <c r="I490" s="352"/>
      <c r="J490" s="302"/>
      <c r="K490" s="302"/>
      <c r="L490" s="305"/>
      <c r="M490" s="354"/>
      <c r="N490" s="355"/>
      <c r="O490" s="356"/>
      <c r="P490" s="356"/>
      <c r="Q490" s="357"/>
      <c r="R490" s="358"/>
      <c r="S490" s="356"/>
      <c r="T490" s="356"/>
      <c r="U490" s="357"/>
      <c r="V490" s="358"/>
      <c r="W490" s="356"/>
      <c r="X490" s="356"/>
      <c r="Y490" s="359"/>
      <c r="Z490" s="360"/>
      <c r="AA490" s="305"/>
      <c r="AB490" s="354"/>
      <c r="AC490" s="302"/>
      <c r="AD490" s="302"/>
      <c r="AE490" s="302"/>
      <c r="AF490" s="305"/>
      <c r="AG490" s="361"/>
      <c r="AH490" s="458"/>
      <c r="AI490" s="108"/>
      <c r="AJ490" s="108"/>
      <c r="AK490" s="108"/>
      <c r="AL490" s="108"/>
      <c r="AM490" s="108"/>
      <c r="AN490" s="108"/>
      <c r="AO490" s="108"/>
      <c r="AP490" s="108"/>
      <c r="AQ490" s="108"/>
    </row>
    <row r="491" ht="22.5" customHeight="1">
      <c r="B491" s="331"/>
      <c r="D491" s="363"/>
      <c r="E491" s="331"/>
      <c r="H491" s="327"/>
      <c r="I491" s="331"/>
      <c r="L491" s="327"/>
      <c r="M491" s="331"/>
      <c r="N491" s="333"/>
      <c r="O491" s="334"/>
      <c r="P491" s="334"/>
      <c r="Q491" s="335"/>
      <c r="R491" s="336"/>
      <c r="S491" s="334"/>
      <c r="T491" s="334"/>
      <c r="U491" s="335"/>
      <c r="V491" s="336"/>
      <c r="W491" s="334"/>
      <c r="X491" s="334"/>
      <c r="Y491" s="337"/>
      <c r="Z491" s="364"/>
      <c r="AA491" s="327"/>
      <c r="AB491" s="365"/>
      <c r="AF491" s="327"/>
      <c r="AG491" s="366"/>
      <c r="AH491" s="367"/>
      <c r="AI491" s="108"/>
      <c r="AJ491" s="108"/>
      <c r="AK491" s="108"/>
      <c r="AL491" s="108"/>
      <c r="AM491" s="108"/>
      <c r="AN491" s="108"/>
      <c r="AO491" s="108"/>
      <c r="AP491" s="108"/>
      <c r="AQ491" s="108"/>
    </row>
    <row r="492" ht="22.5" customHeight="1">
      <c r="B492" s="181"/>
      <c r="C492" s="309"/>
      <c r="D492" s="368"/>
      <c r="E492" s="181"/>
      <c r="F492" s="309"/>
      <c r="G492" s="309"/>
      <c r="H492" s="310"/>
      <c r="I492" s="181"/>
      <c r="J492" s="309"/>
      <c r="K492" s="309"/>
      <c r="L492" s="310"/>
      <c r="M492" s="181"/>
      <c r="N492" s="342"/>
      <c r="O492" s="343"/>
      <c r="P492" s="343"/>
      <c r="Q492" s="344"/>
      <c r="R492" s="345"/>
      <c r="S492" s="343"/>
      <c r="T492" s="343"/>
      <c r="U492" s="344"/>
      <c r="V492" s="345"/>
      <c r="W492" s="343"/>
      <c r="X492" s="343"/>
      <c r="Y492" s="346"/>
      <c r="Z492" s="369"/>
      <c r="AA492" s="310"/>
      <c r="AB492" s="370"/>
      <c r="AC492" s="309"/>
      <c r="AD492" s="309"/>
      <c r="AE492" s="309"/>
      <c r="AF492" s="310"/>
      <c r="AG492" s="371"/>
      <c r="AH492" s="372"/>
      <c r="AI492" s="108"/>
      <c r="AJ492" s="108"/>
      <c r="AK492" s="108"/>
      <c r="AL492" s="108"/>
      <c r="AM492" s="108"/>
      <c r="AN492" s="108"/>
      <c r="AO492" s="108"/>
      <c r="AP492" s="108"/>
      <c r="AQ492" s="108"/>
    </row>
    <row r="493" ht="22.5" customHeight="1">
      <c r="B493" s="315" t="str">
        <f>IF(ISBLANK(D493), "Missing ID",
IF(CONCATENATE(E493:AG495)="", "Unused",
IF(AND(ISBLANK(E493), ISBLANK(I493)), "Missing Headline and Content",
IF(ISBLANK(M493), "Missing Is True",
IF(AND(M493&lt;&gt;"Yes", M493&lt;&gt;"No"), "Is True must be Yes or No",
IF(AND($AJ$3, NOT(ISBLANK(N493)), NOT(ISNUMBER(N493))), "Changes to Followers for Likes must be a Number",
IF(AND($AK$3, NOT(ISBLANK(O493)), NOT(ISNUMBER(O493))), "Changes to Followers for Disikes must be a Number",
IF(AND($AL$3, NOT(ISBLANK(P493)), NOT(ISNUMBER(P493))), "Changes to Followers for Shares must be a Number",
IF(AND($AM$3, NOT(ISBLANK(Q493)), NOT(ISNUMBER(Q493))), "Changes to Followers for Flags must be a Number",
IF(AND($AJ$3, NOT(ISBLANK(R493)), NOT(ISNUMBER(R493))), "Changes to Credibility for Likes must be a Number",
IF(AND($AK$3, NOT(ISBLANK(S493)), NOT(ISNUMBER(S493))), "Changes to Credibility for Disikes must be a Number",
IF(AND($AL$3, NOT(ISBLANK(T493)), NOT(ISNUMBER(T493))), "Changes to Credibility for Shares must be a Number",
IF(AND($AM$3, NOT(ISBLANK(U493)), NOT(ISNUMBER(U493))), "Changes to Credibility for Flags must be a Number",
IF(AND($AJ$3, $AP$3, NOT(ISBLANK(V493)), NOT(ISNUMBER(V493))), "Number of Likes must be a Number",
IF(AND($AK$3, $AP$3, NOT(ISBLANK(W493)), NOT(ISNUMBER(W493))), "Number of Disikes must be a Number",
IF(AND($AL$3, $AP$3, NOT(ISBLANK(X493)), NOT(ISNUMBER(X493))), "Number of Shares must be a Number",
IF(AND($AM$3, $AP$3, NOT(ISBLANK(Y493)), NOT(ISNUMBER(Y493))), "Number of Flags must be a Number",
IF(AND($AJ$3, $AP$3, NOT(ISBLANK(V493)), V493&lt;0), "Number of Likes cannot be Negative",
IF(AND($AK$3, $AP$3, NOT(ISBLANK(W493)), W493&lt;0), "Number of Disikes cannot be Negative",
IF(AND($AL$3, $AP$3, NOT(ISBLANK(X493)), X493&lt;0), "Number of Shares cannot be Negative",
IF(AND($AM$3, $AP$3, NOT(ISBLANK(Y493)), Y493&lt;0), "Number of Flags cannot be Negative",
IF(AND(CONCATENATE(Z493:AH493)&lt;&gt;"", Z493=""), "Missing 1st Comment Source Name",
IF(AND(CONCATENATE(Z493:AH493)&lt;&gt;"", AB493=""), "Missing 1st Comment Message",
IF(AND($AN$3, $AP$3, CONCATENATE(Z493:AH493)&lt;&gt;"", AG493=""), "Missing 1st Comment Likes",
IF(AND($AO$3, $AP$3, CONCATENATE(Z493:AH493)&lt;&gt;"", AH493=""), "Missing 1st Comment Dislikes",
IF(AND(CONCATENATE(Z494:AH494)&lt;&gt;"", Z494=""), "Missing 2nd Comment Source Name",
IF(AND(CONCATENATE(Z494:AH494)&lt;&gt;"", AB494=""), "Missing 2nd Comment Message",
IF(AND($AN$3, $AP$3, CONCATENATE(Z494:AH494)&lt;&gt;"", AG494=""), "Missing 2nd Comment Likes",
IF(AND($AO$3, $AP$3, CONCATENATE(Z494:AH494)&lt;&gt;"", AH494=""), "Missing 2nd Comment Dislikes",
IF(AND(CONCATENATE(Z495:AH495)&lt;&gt;"", Z495=""), "Missing 3rd Comment Source Name",
IF(AND(CONCATENATE(Z495:AH495)&lt;&gt;"", AB495=""), "Missing 3rd Comment Message",
IF(AND($AN$3, $AP$3, CONCATENATE(Z495:AH495)&lt;&gt;"", AG495=""), "Missing 3rd Comment Likes",
IF(AND($AO$3, $AP$3, CONCATENATE(Z495:AH495)&lt;&gt;"", AH495=""), "Missing 3rd Comment Dislikes", "Valid"
)))))))))))))))))))))))))))))))))</f>
        <v>Unused</v>
      </c>
      <c r="C493" s="302"/>
      <c r="D493" s="316" t="s">
        <v>1450</v>
      </c>
      <c r="E493" s="317"/>
      <c r="F493" s="302"/>
      <c r="G493" s="302"/>
      <c r="H493" s="305"/>
      <c r="I493" s="317"/>
      <c r="J493" s="302"/>
      <c r="K493" s="302"/>
      <c r="L493" s="305"/>
      <c r="M493" s="319"/>
      <c r="N493" s="450"/>
      <c r="O493" s="451"/>
      <c r="P493" s="451"/>
      <c r="Q493" s="452"/>
      <c r="R493" s="453"/>
      <c r="S493" s="451"/>
      <c r="T493" s="451"/>
      <c r="U493" s="452"/>
      <c r="V493" s="453"/>
      <c r="W493" s="451"/>
      <c r="X493" s="451"/>
      <c r="Y493" s="454"/>
      <c r="Z493" s="325"/>
      <c r="AA493" s="305"/>
      <c r="AB493" s="319"/>
      <c r="AC493" s="302"/>
      <c r="AD493" s="302"/>
      <c r="AE493" s="302"/>
      <c r="AF493" s="305"/>
      <c r="AG493" s="328"/>
      <c r="AH493" s="455"/>
      <c r="AI493" s="108"/>
      <c r="AJ493" s="108"/>
      <c r="AK493" s="108"/>
      <c r="AL493" s="108"/>
      <c r="AM493" s="108"/>
      <c r="AN493" s="108"/>
      <c r="AO493" s="108"/>
      <c r="AP493" s="108"/>
      <c r="AQ493" s="108"/>
    </row>
    <row r="494" ht="22.5" customHeight="1">
      <c r="B494" s="331"/>
      <c r="D494" s="332"/>
      <c r="E494" s="331"/>
      <c r="H494" s="327"/>
      <c r="I494" s="331"/>
      <c r="L494" s="327"/>
      <c r="M494" s="331"/>
      <c r="N494" s="333"/>
      <c r="O494" s="334"/>
      <c r="P494" s="334"/>
      <c r="Q494" s="335"/>
      <c r="R494" s="336"/>
      <c r="S494" s="334"/>
      <c r="T494" s="334"/>
      <c r="U494" s="335"/>
      <c r="V494" s="336"/>
      <c r="W494" s="334"/>
      <c r="X494" s="334"/>
      <c r="Y494" s="337"/>
      <c r="Z494" s="338"/>
      <c r="AA494" s="327"/>
      <c r="AB494" s="326"/>
      <c r="AF494" s="327"/>
      <c r="AG494" s="339"/>
      <c r="AH494" s="456"/>
      <c r="AI494" s="108"/>
      <c r="AJ494" s="108"/>
      <c r="AK494" s="108"/>
      <c r="AL494" s="108"/>
      <c r="AM494" s="108"/>
      <c r="AN494" s="108"/>
      <c r="AO494" s="108"/>
      <c r="AP494" s="108"/>
      <c r="AQ494" s="108"/>
    </row>
    <row r="495" ht="22.5" customHeight="1">
      <c r="B495" s="181"/>
      <c r="C495" s="309"/>
      <c r="D495" s="341"/>
      <c r="E495" s="181"/>
      <c r="F495" s="309"/>
      <c r="G495" s="309"/>
      <c r="H495" s="310"/>
      <c r="I495" s="181"/>
      <c r="J495" s="309"/>
      <c r="K495" s="309"/>
      <c r="L495" s="310"/>
      <c r="M495" s="181"/>
      <c r="N495" s="342"/>
      <c r="O495" s="343"/>
      <c r="P495" s="343"/>
      <c r="Q495" s="344"/>
      <c r="R495" s="345"/>
      <c r="S495" s="343"/>
      <c r="T495" s="343"/>
      <c r="U495" s="344"/>
      <c r="V495" s="345"/>
      <c r="W495" s="343"/>
      <c r="X495" s="343"/>
      <c r="Y495" s="346"/>
      <c r="Z495" s="347"/>
      <c r="AA495" s="310"/>
      <c r="AB495" s="348"/>
      <c r="AC495" s="309"/>
      <c r="AD495" s="309"/>
      <c r="AE495" s="309"/>
      <c r="AF495" s="310"/>
      <c r="AG495" s="349"/>
      <c r="AH495" s="457"/>
      <c r="AI495" s="108"/>
      <c r="AJ495" s="108"/>
      <c r="AK495" s="108"/>
      <c r="AL495" s="108"/>
      <c r="AM495" s="108"/>
      <c r="AN495" s="108"/>
      <c r="AO495" s="108"/>
      <c r="AP495" s="108"/>
      <c r="AQ495" s="108"/>
    </row>
    <row r="496" ht="22.5" customHeight="1">
      <c r="B496" s="315" t="str">
        <f>IF(ISBLANK(D496), "Missing ID",
IF(CONCATENATE(E496:AG498)="", "Unused",
IF(AND(ISBLANK(E496), ISBLANK(I496)), "Missing Headline and Content",
IF(ISBLANK(M496), "Missing Is True",
IF(AND(M496&lt;&gt;"Yes", M496&lt;&gt;"No"), "Is True must be Yes or No",
IF(AND($AJ$3, NOT(ISBLANK(N496)), NOT(ISNUMBER(N496))), "Changes to Followers for Likes must be a Number",
IF(AND($AK$3, NOT(ISBLANK(O496)), NOT(ISNUMBER(O496))), "Changes to Followers for Disikes must be a Number",
IF(AND($AL$3, NOT(ISBLANK(P496)), NOT(ISNUMBER(P496))), "Changes to Followers for Shares must be a Number",
IF(AND($AM$3, NOT(ISBLANK(Q496)), NOT(ISNUMBER(Q496))), "Changes to Followers for Flags must be a Number",
IF(AND($AJ$3, NOT(ISBLANK(R496)), NOT(ISNUMBER(R496))), "Changes to Credibility for Likes must be a Number",
IF(AND($AK$3, NOT(ISBLANK(S496)), NOT(ISNUMBER(S496))), "Changes to Credibility for Disikes must be a Number",
IF(AND($AL$3, NOT(ISBLANK(T496)), NOT(ISNUMBER(T496))), "Changes to Credibility for Shares must be a Number",
IF(AND($AM$3, NOT(ISBLANK(U496)), NOT(ISNUMBER(U496))), "Changes to Credibility for Flags must be a Number",
IF(AND($AJ$3, $AP$3, NOT(ISBLANK(V496)), NOT(ISNUMBER(V496))), "Number of Likes must be a Number",
IF(AND($AK$3, $AP$3, NOT(ISBLANK(W496)), NOT(ISNUMBER(W496))), "Number of Disikes must be a Number",
IF(AND($AL$3, $AP$3, NOT(ISBLANK(X496)), NOT(ISNUMBER(X496))), "Number of Shares must be a Number",
IF(AND($AM$3, $AP$3, NOT(ISBLANK(Y496)), NOT(ISNUMBER(Y496))), "Number of Flags must be a Number",
IF(AND($AJ$3, $AP$3, NOT(ISBLANK(V496)), V496&lt;0), "Number of Likes cannot be Negative",
IF(AND($AK$3, $AP$3, NOT(ISBLANK(W496)), W496&lt;0), "Number of Disikes cannot be Negative",
IF(AND($AL$3, $AP$3, NOT(ISBLANK(X496)), X496&lt;0), "Number of Shares cannot be Negative",
IF(AND($AM$3, $AP$3, NOT(ISBLANK(Y496)), Y496&lt;0), "Number of Flags cannot be Negative",
IF(AND(CONCATENATE(Z496:AH496)&lt;&gt;"", Z496=""), "Missing 1st Comment Source Name",
IF(AND(CONCATENATE(Z496:AH496)&lt;&gt;"", AB496=""), "Missing 1st Comment Message",
IF(AND($AN$3, $AP$3, CONCATENATE(Z496:AH496)&lt;&gt;"", AG496=""), "Missing 1st Comment Likes",
IF(AND($AO$3, $AP$3, CONCATENATE(Z496:AH496)&lt;&gt;"", AH496=""), "Missing 1st Comment Dislikes",
IF(AND(CONCATENATE(Z497:AH497)&lt;&gt;"", Z497=""), "Missing 2nd Comment Source Name",
IF(AND(CONCATENATE(Z497:AH497)&lt;&gt;"", AB497=""), "Missing 2nd Comment Message",
IF(AND($AN$3, $AP$3, CONCATENATE(Z497:AH497)&lt;&gt;"", AG497=""), "Missing 2nd Comment Likes",
IF(AND($AO$3, $AP$3, CONCATENATE(Z497:AH497)&lt;&gt;"", AH497=""), "Missing 2nd Comment Dislikes",
IF(AND(CONCATENATE(Z498:AH498)&lt;&gt;"", Z498=""), "Missing 3rd Comment Source Name",
IF(AND(CONCATENATE(Z498:AH498)&lt;&gt;"", AB498=""), "Missing 3rd Comment Message",
IF(AND($AN$3, $AP$3, CONCATENATE(Z498:AH498)&lt;&gt;"", AG498=""), "Missing 3rd Comment Likes",
IF(AND($AO$3, $AP$3, CONCATENATE(Z498:AH498)&lt;&gt;"", AH498=""), "Missing 3rd Comment Dislikes", "Valid"
)))))))))))))))))))))))))))))))))</f>
        <v>Unused</v>
      </c>
      <c r="C496" s="302"/>
      <c r="D496" s="351" t="s">
        <v>1451</v>
      </c>
      <c r="E496" s="352"/>
      <c r="F496" s="302"/>
      <c r="G496" s="302"/>
      <c r="H496" s="305"/>
      <c r="I496" s="352"/>
      <c r="J496" s="302"/>
      <c r="K496" s="302"/>
      <c r="L496" s="305"/>
      <c r="M496" s="354"/>
      <c r="N496" s="355"/>
      <c r="O496" s="356"/>
      <c r="P496" s="356"/>
      <c r="Q496" s="357"/>
      <c r="R496" s="358"/>
      <c r="S496" s="356"/>
      <c r="T496" s="356"/>
      <c r="U496" s="357"/>
      <c r="V496" s="358"/>
      <c r="W496" s="356"/>
      <c r="X496" s="356"/>
      <c r="Y496" s="359"/>
      <c r="Z496" s="360"/>
      <c r="AA496" s="305"/>
      <c r="AB496" s="354"/>
      <c r="AC496" s="302"/>
      <c r="AD496" s="302"/>
      <c r="AE496" s="302"/>
      <c r="AF496" s="305"/>
      <c r="AG496" s="361"/>
      <c r="AH496" s="458"/>
      <c r="AI496" s="108"/>
      <c r="AJ496" s="108"/>
      <c r="AK496" s="108"/>
      <c r="AL496" s="108"/>
      <c r="AM496" s="108"/>
      <c r="AN496" s="108"/>
      <c r="AO496" s="108"/>
      <c r="AP496" s="108"/>
      <c r="AQ496" s="108"/>
    </row>
    <row r="497" ht="22.5" customHeight="1">
      <c r="B497" s="331"/>
      <c r="D497" s="363"/>
      <c r="E497" s="331"/>
      <c r="H497" s="327"/>
      <c r="I497" s="331"/>
      <c r="L497" s="327"/>
      <c r="M497" s="331"/>
      <c r="N497" s="333"/>
      <c r="O497" s="334"/>
      <c r="P497" s="334"/>
      <c r="Q497" s="335"/>
      <c r="R497" s="336"/>
      <c r="S497" s="334"/>
      <c r="T497" s="334"/>
      <c r="U497" s="335"/>
      <c r="V497" s="336"/>
      <c r="W497" s="334"/>
      <c r="X497" s="334"/>
      <c r="Y497" s="337"/>
      <c r="Z497" s="364"/>
      <c r="AA497" s="327"/>
      <c r="AB497" s="365"/>
      <c r="AF497" s="327"/>
      <c r="AG497" s="366"/>
      <c r="AH497" s="367"/>
      <c r="AI497" s="108"/>
      <c r="AJ497" s="108"/>
      <c r="AK497" s="108"/>
      <c r="AL497" s="108"/>
      <c r="AM497" s="108"/>
      <c r="AN497" s="108"/>
      <c r="AO497" s="108"/>
      <c r="AP497" s="108"/>
      <c r="AQ497" s="108"/>
    </row>
    <row r="498" ht="22.5" customHeight="1">
      <c r="B498" s="181"/>
      <c r="C498" s="309"/>
      <c r="D498" s="368"/>
      <c r="E498" s="181"/>
      <c r="F498" s="309"/>
      <c r="G498" s="309"/>
      <c r="H498" s="310"/>
      <c r="I498" s="181"/>
      <c r="J498" s="309"/>
      <c r="K498" s="309"/>
      <c r="L498" s="310"/>
      <c r="M498" s="181"/>
      <c r="N498" s="342"/>
      <c r="O498" s="343"/>
      <c r="P498" s="343"/>
      <c r="Q498" s="344"/>
      <c r="R498" s="345"/>
      <c r="S498" s="343"/>
      <c r="T498" s="343"/>
      <c r="U498" s="344"/>
      <c r="V498" s="345"/>
      <c r="W498" s="343"/>
      <c r="X498" s="343"/>
      <c r="Y498" s="346"/>
      <c r="Z498" s="369"/>
      <c r="AA498" s="310"/>
      <c r="AB498" s="370"/>
      <c r="AC498" s="309"/>
      <c r="AD498" s="309"/>
      <c r="AE498" s="309"/>
      <c r="AF498" s="310"/>
      <c r="AG498" s="371"/>
      <c r="AH498" s="372"/>
      <c r="AI498" s="108"/>
      <c r="AJ498" s="108"/>
      <c r="AK498" s="108"/>
      <c r="AL498" s="108"/>
      <c r="AM498" s="108"/>
      <c r="AN498" s="108"/>
      <c r="AO498" s="108"/>
      <c r="AP498" s="108"/>
      <c r="AQ498" s="108"/>
    </row>
    <row r="499" ht="22.5" customHeight="1">
      <c r="B499" s="315" t="str">
        <f>IF(ISBLANK(D499), "Missing ID",
IF(CONCATENATE(E499:AG501)="", "Unused",
IF(AND(ISBLANK(E499), ISBLANK(I499)), "Missing Headline and Content",
IF(ISBLANK(M499), "Missing Is True",
IF(AND(M499&lt;&gt;"Yes", M499&lt;&gt;"No"), "Is True must be Yes or No",
IF(AND($AJ$3, NOT(ISBLANK(N499)), NOT(ISNUMBER(N499))), "Changes to Followers for Likes must be a Number",
IF(AND($AK$3, NOT(ISBLANK(O499)), NOT(ISNUMBER(O499))), "Changes to Followers for Disikes must be a Number",
IF(AND($AL$3, NOT(ISBLANK(P499)), NOT(ISNUMBER(P499))), "Changes to Followers for Shares must be a Number",
IF(AND($AM$3, NOT(ISBLANK(Q499)), NOT(ISNUMBER(Q499))), "Changes to Followers for Flags must be a Number",
IF(AND($AJ$3, NOT(ISBLANK(R499)), NOT(ISNUMBER(R499))), "Changes to Credibility for Likes must be a Number",
IF(AND($AK$3, NOT(ISBLANK(S499)), NOT(ISNUMBER(S499))), "Changes to Credibility for Disikes must be a Number",
IF(AND($AL$3, NOT(ISBLANK(T499)), NOT(ISNUMBER(T499))), "Changes to Credibility for Shares must be a Number",
IF(AND($AM$3, NOT(ISBLANK(U499)), NOT(ISNUMBER(U499))), "Changes to Credibility for Flags must be a Number",
IF(AND($AJ$3, $AP$3, NOT(ISBLANK(V499)), NOT(ISNUMBER(V499))), "Number of Likes must be a Number",
IF(AND($AK$3, $AP$3, NOT(ISBLANK(W499)), NOT(ISNUMBER(W499))), "Number of Disikes must be a Number",
IF(AND($AL$3, $AP$3, NOT(ISBLANK(X499)), NOT(ISNUMBER(X499))), "Number of Shares must be a Number",
IF(AND($AM$3, $AP$3, NOT(ISBLANK(Y499)), NOT(ISNUMBER(Y499))), "Number of Flags must be a Number",
IF(AND($AJ$3, $AP$3, NOT(ISBLANK(V499)), V499&lt;0), "Number of Likes cannot be Negative",
IF(AND($AK$3, $AP$3, NOT(ISBLANK(W499)), W499&lt;0), "Number of Disikes cannot be Negative",
IF(AND($AL$3, $AP$3, NOT(ISBLANK(X499)), X499&lt;0), "Number of Shares cannot be Negative",
IF(AND($AM$3, $AP$3, NOT(ISBLANK(Y499)), Y499&lt;0), "Number of Flags cannot be Negative",
IF(AND(CONCATENATE(Z499:AH499)&lt;&gt;"", Z499=""), "Missing 1st Comment Source Name",
IF(AND(CONCATENATE(Z499:AH499)&lt;&gt;"", AB499=""), "Missing 1st Comment Message",
IF(AND($AN$3, $AP$3, CONCATENATE(Z499:AH499)&lt;&gt;"", AG499=""), "Missing 1st Comment Likes",
IF(AND($AO$3, $AP$3, CONCATENATE(Z499:AH499)&lt;&gt;"", AH499=""), "Missing 1st Comment Dislikes",
IF(AND(CONCATENATE(Z500:AH500)&lt;&gt;"", Z500=""), "Missing 2nd Comment Source Name",
IF(AND(CONCATENATE(Z500:AH500)&lt;&gt;"", AB500=""), "Missing 2nd Comment Message",
IF(AND($AN$3, $AP$3, CONCATENATE(Z500:AH500)&lt;&gt;"", AG500=""), "Missing 2nd Comment Likes",
IF(AND($AO$3, $AP$3, CONCATENATE(Z500:AH500)&lt;&gt;"", AH500=""), "Missing 2nd Comment Dislikes",
IF(AND(CONCATENATE(Z501:AH501)&lt;&gt;"", Z501=""), "Missing 3rd Comment Source Name",
IF(AND(CONCATENATE(Z501:AH501)&lt;&gt;"", AB501=""), "Missing 3rd Comment Message",
IF(AND($AN$3, $AP$3, CONCATENATE(Z501:AH501)&lt;&gt;"", AG501=""), "Missing 3rd Comment Likes",
IF(AND($AO$3, $AP$3, CONCATENATE(Z501:AH501)&lt;&gt;"", AH501=""), "Missing 3rd Comment Dislikes", "Valid"
)))))))))))))))))))))))))))))))))</f>
        <v>Unused</v>
      </c>
      <c r="C499" s="302"/>
      <c r="D499" s="316" t="s">
        <v>1452</v>
      </c>
      <c r="E499" s="317"/>
      <c r="F499" s="302"/>
      <c r="G499" s="302"/>
      <c r="H499" s="305"/>
      <c r="I499" s="317"/>
      <c r="J499" s="302"/>
      <c r="K499" s="302"/>
      <c r="L499" s="305"/>
      <c r="M499" s="319"/>
      <c r="N499" s="450"/>
      <c r="O499" s="451"/>
      <c r="P499" s="451"/>
      <c r="Q499" s="452"/>
      <c r="R499" s="453"/>
      <c r="S499" s="451"/>
      <c r="T499" s="451"/>
      <c r="U499" s="452"/>
      <c r="V499" s="453"/>
      <c r="W499" s="451"/>
      <c r="X499" s="451"/>
      <c r="Y499" s="454"/>
      <c r="Z499" s="325"/>
      <c r="AA499" s="305"/>
      <c r="AB499" s="319"/>
      <c r="AC499" s="302"/>
      <c r="AD499" s="302"/>
      <c r="AE499" s="302"/>
      <c r="AF499" s="305"/>
      <c r="AG499" s="328"/>
      <c r="AH499" s="455"/>
      <c r="AI499" s="108"/>
      <c r="AJ499" s="108"/>
      <c r="AK499" s="108"/>
      <c r="AL499" s="108"/>
      <c r="AM499" s="108"/>
      <c r="AN499" s="108"/>
      <c r="AO499" s="108"/>
      <c r="AP499" s="108"/>
      <c r="AQ499" s="108"/>
    </row>
    <row r="500" ht="22.5" customHeight="1">
      <c r="B500" s="331"/>
      <c r="D500" s="332"/>
      <c r="E500" s="331"/>
      <c r="H500" s="327"/>
      <c r="I500" s="331"/>
      <c r="L500" s="327"/>
      <c r="M500" s="331"/>
      <c r="N500" s="333"/>
      <c r="O500" s="334"/>
      <c r="P500" s="334"/>
      <c r="Q500" s="335"/>
      <c r="R500" s="336"/>
      <c r="S500" s="334"/>
      <c r="T500" s="334"/>
      <c r="U500" s="335"/>
      <c r="V500" s="336"/>
      <c r="W500" s="334"/>
      <c r="X500" s="334"/>
      <c r="Y500" s="337"/>
      <c r="Z500" s="338"/>
      <c r="AA500" s="327"/>
      <c r="AB500" s="326"/>
      <c r="AF500" s="327"/>
      <c r="AG500" s="339"/>
      <c r="AH500" s="456"/>
      <c r="AI500" s="108"/>
      <c r="AJ500" s="108"/>
      <c r="AK500" s="108"/>
      <c r="AL500" s="108"/>
      <c r="AM500" s="108"/>
      <c r="AN500" s="108"/>
      <c r="AO500" s="108"/>
      <c r="AP500" s="108"/>
      <c r="AQ500" s="108"/>
    </row>
    <row r="501" ht="22.5" customHeight="1">
      <c r="B501" s="181"/>
      <c r="C501" s="309"/>
      <c r="D501" s="341"/>
      <c r="E501" s="181"/>
      <c r="F501" s="309"/>
      <c r="G501" s="309"/>
      <c r="H501" s="310"/>
      <c r="I501" s="181"/>
      <c r="J501" s="309"/>
      <c r="K501" s="309"/>
      <c r="L501" s="310"/>
      <c r="M501" s="181"/>
      <c r="N501" s="342"/>
      <c r="O501" s="343"/>
      <c r="P501" s="343"/>
      <c r="Q501" s="344"/>
      <c r="R501" s="345"/>
      <c r="S501" s="343"/>
      <c r="T501" s="343"/>
      <c r="U501" s="344"/>
      <c r="V501" s="345"/>
      <c r="W501" s="343"/>
      <c r="X501" s="343"/>
      <c r="Y501" s="346"/>
      <c r="Z501" s="347"/>
      <c r="AA501" s="310"/>
      <c r="AB501" s="348"/>
      <c r="AC501" s="309"/>
      <c r="AD501" s="309"/>
      <c r="AE501" s="309"/>
      <c r="AF501" s="310"/>
      <c r="AG501" s="349"/>
      <c r="AH501" s="457"/>
      <c r="AI501" s="108"/>
      <c r="AJ501" s="108"/>
      <c r="AK501" s="108"/>
      <c r="AL501" s="108"/>
      <c r="AM501" s="108"/>
      <c r="AN501" s="108"/>
      <c r="AO501" s="108"/>
      <c r="AP501" s="108"/>
      <c r="AQ501" s="108"/>
    </row>
    <row r="502" ht="22.5" customHeight="1">
      <c r="B502" s="315" t="str">
        <f>IF(ISBLANK(D502), "Missing ID",
IF(CONCATENATE(E502:AG504)="", "Unused",
IF(AND(ISBLANK(E502), ISBLANK(I502)), "Missing Headline and Content",
IF(ISBLANK(M502), "Missing Is True",
IF(AND(M502&lt;&gt;"Yes", M502&lt;&gt;"No"), "Is True must be Yes or No",
IF(AND($AJ$3, NOT(ISBLANK(N502)), NOT(ISNUMBER(N502))), "Changes to Followers for Likes must be a Number",
IF(AND($AK$3, NOT(ISBLANK(O502)), NOT(ISNUMBER(O502))), "Changes to Followers for Disikes must be a Number",
IF(AND($AL$3, NOT(ISBLANK(P502)), NOT(ISNUMBER(P502))), "Changes to Followers for Shares must be a Number",
IF(AND($AM$3, NOT(ISBLANK(Q502)), NOT(ISNUMBER(Q502))), "Changes to Followers for Flags must be a Number",
IF(AND($AJ$3, NOT(ISBLANK(R502)), NOT(ISNUMBER(R502))), "Changes to Credibility for Likes must be a Number",
IF(AND($AK$3, NOT(ISBLANK(S502)), NOT(ISNUMBER(S502))), "Changes to Credibility for Disikes must be a Number",
IF(AND($AL$3, NOT(ISBLANK(T502)), NOT(ISNUMBER(T502))), "Changes to Credibility for Shares must be a Number",
IF(AND($AM$3, NOT(ISBLANK(U502)), NOT(ISNUMBER(U502))), "Changes to Credibility for Flags must be a Number",
IF(AND($AJ$3, $AP$3, NOT(ISBLANK(V502)), NOT(ISNUMBER(V502))), "Number of Likes must be a Number",
IF(AND($AK$3, $AP$3, NOT(ISBLANK(W502)), NOT(ISNUMBER(W502))), "Number of Disikes must be a Number",
IF(AND($AL$3, $AP$3, NOT(ISBLANK(X502)), NOT(ISNUMBER(X502))), "Number of Shares must be a Number",
IF(AND($AM$3, $AP$3, NOT(ISBLANK(Y502)), NOT(ISNUMBER(Y502))), "Number of Flags must be a Number",
IF(AND($AJ$3, $AP$3, NOT(ISBLANK(V502)), V502&lt;0), "Number of Likes cannot be Negative",
IF(AND($AK$3, $AP$3, NOT(ISBLANK(W502)), W502&lt;0), "Number of Disikes cannot be Negative",
IF(AND($AL$3, $AP$3, NOT(ISBLANK(X502)), X502&lt;0), "Number of Shares cannot be Negative",
IF(AND($AM$3, $AP$3, NOT(ISBLANK(Y502)), Y502&lt;0), "Number of Flags cannot be Negative",
IF(AND(CONCATENATE(Z502:AH502)&lt;&gt;"", Z502=""), "Missing 1st Comment Source Name",
IF(AND(CONCATENATE(Z502:AH502)&lt;&gt;"", AB502=""), "Missing 1st Comment Message",
IF(AND($AN$3, $AP$3, CONCATENATE(Z502:AH502)&lt;&gt;"", AG502=""), "Missing 1st Comment Likes",
IF(AND($AO$3, $AP$3, CONCATENATE(Z502:AH502)&lt;&gt;"", AH502=""), "Missing 1st Comment Dislikes",
IF(AND(CONCATENATE(Z503:AH503)&lt;&gt;"", Z503=""), "Missing 2nd Comment Source Name",
IF(AND(CONCATENATE(Z503:AH503)&lt;&gt;"", AB503=""), "Missing 2nd Comment Message",
IF(AND($AN$3, $AP$3, CONCATENATE(Z503:AH503)&lt;&gt;"", AG503=""), "Missing 2nd Comment Likes",
IF(AND($AO$3, $AP$3, CONCATENATE(Z503:AH503)&lt;&gt;"", AH503=""), "Missing 2nd Comment Dislikes",
IF(AND(CONCATENATE(Z504:AH504)&lt;&gt;"", Z504=""), "Missing 3rd Comment Source Name",
IF(AND(CONCATENATE(Z504:AH504)&lt;&gt;"", AB504=""), "Missing 3rd Comment Message",
IF(AND($AN$3, $AP$3, CONCATENATE(Z504:AH504)&lt;&gt;"", AG504=""), "Missing 3rd Comment Likes",
IF(AND($AO$3, $AP$3, CONCATENATE(Z504:AH504)&lt;&gt;"", AH504=""), "Missing 3rd Comment Dislikes", "Valid"
)))))))))))))))))))))))))))))))))</f>
        <v>Unused</v>
      </c>
      <c r="C502" s="302"/>
      <c r="D502" s="351" t="s">
        <v>1453</v>
      </c>
      <c r="E502" s="352"/>
      <c r="F502" s="302"/>
      <c r="G502" s="302"/>
      <c r="H502" s="305"/>
      <c r="I502" s="352"/>
      <c r="J502" s="302"/>
      <c r="K502" s="302"/>
      <c r="L502" s="305"/>
      <c r="M502" s="354"/>
      <c r="N502" s="355"/>
      <c r="O502" s="356"/>
      <c r="P502" s="356"/>
      <c r="Q502" s="357"/>
      <c r="R502" s="358"/>
      <c r="S502" s="356"/>
      <c r="T502" s="356"/>
      <c r="U502" s="357"/>
      <c r="V502" s="358"/>
      <c r="W502" s="356"/>
      <c r="X502" s="356"/>
      <c r="Y502" s="359"/>
      <c r="Z502" s="360"/>
      <c r="AA502" s="305"/>
      <c r="AB502" s="354"/>
      <c r="AC502" s="302"/>
      <c r="AD502" s="302"/>
      <c r="AE502" s="302"/>
      <c r="AF502" s="305"/>
      <c r="AG502" s="361"/>
      <c r="AH502" s="458"/>
      <c r="AI502" s="108"/>
      <c r="AJ502" s="108"/>
      <c r="AK502" s="108"/>
      <c r="AL502" s="108"/>
      <c r="AM502" s="108"/>
      <c r="AN502" s="108"/>
      <c r="AO502" s="108"/>
      <c r="AP502" s="108"/>
      <c r="AQ502" s="108"/>
    </row>
    <row r="503" ht="22.5" customHeight="1">
      <c r="B503" s="331"/>
      <c r="D503" s="363"/>
      <c r="E503" s="331"/>
      <c r="H503" s="327"/>
      <c r="I503" s="331"/>
      <c r="L503" s="327"/>
      <c r="M503" s="331"/>
      <c r="N503" s="333"/>
      <c r="O503" s="334"/>
      <c r="P503" s="334"/>
      <c r="Q503" s="335"/>
      <c r="R503" s="336"/>
      <c r="S503" s="334"/>
      <c r="T503" s="334"/>
      <c r="U503" s="335"/>
      <c r="V503" s="336"/>
      <c r="W503" s="334"/>
      <c r="X503" s="334"/>
      <c r="Y503" s="337"/>
      <c r="Z503" s="364"/>
      <c r="AA503" s="327"/>
      <c r="AB503" s="365"/>
      <c r="AF503" s="327"/>
      <c r="AG503" s="366"/>
      <c r="AH503" s="367"/>
      <c r="AI503" s="108"/>
      <c r="AJ503" s="108"/>
      <c r="AK503" s="108"/>
      <c r="AL503" s="108"/>
      <c r="AM503" s="108"/>
      <c r="AN503" s="108"/>
      <c r="AO503" s="108"/>
      <c r="AP503" s="108"/>
      <c r="AQ503" s="108"/>
    </row>
    <row r="504" ht="22.5" customHeight="1">
      <c r="B504" s="181"/>
      <c r="C504" s="309"/>
      <c r="D504" s="368"/>
      <c r="E504" s="181"/>
      <c r="F504" s="309"/>
      <c r="G504" s="309"/>
      <c r="H504" s="310"/>
      <c r="I504" s="181"/>
      <c r="J504" s="309"/>
      <c r="K504" s="309"/>
      <c r="L504" s="310"/>
      <c r="M504" s="181"/>
      <c r="N504" s="342"/>
      <c r="O504" s="343"/>
      <c r="P504" s="343"/>
      <c r="Q504" s="344"/>
      <c r="R504" s="345"/>
      <c r="S504" s="343"/>
      <c r="T504" s="343"/>
      <c r="U504" s="344"/>
      <c r="V504" s="345"/>
      <c r="W504" s="343"/>
      <c r="X504" s="343"/>
      <c r="Y504" s="346"/>
      <c r="Z504" s="369"/>
      <c r="AA504" s="310"/>
      <c r="AB504" s="370"/>
      <c r="AC504" s="309"/>
      <c r="AD504" s="309"/>
      <c r="AE504" s="309"/>
      <c r="AF504" s="310"/>
      <c r="AG504" s="371"/>
      <c r="AH504" s="372"/>
      <c r="AI504" s="108"/>
      <c r="AJ504" s="108"/>
      <c r="AK504" s="108"/>
      <c r="AL504" s="108"/>
      <c r="AM504" s="108"/>
      <c r="AN504" s="108"/>
      <c r="AO504" s="108"/>
      <c r="AP504" s="108"/>
      <c r="AQ504" s="108"/>
    </row>
    <row r="505" ht="22.5" customHeight="1">
      <c r="B505" s="315" t="str">
        <f>IF(ISBLANK(D505), "Missing ID",
IF(CONCATENATE(E505:AG507)="", "Unused",
IF(AND(ISBLANK(E505), ISBLANK(I505)), "Missing Headline and Content",
IF(ISBLANK(M505), "Missing Is True",
IF(AND(M505&lt;&gt;"Yes", M505&lt;&gt;"No"), "Is True must be Yes or No",
IF(AND($AJ$3, NOT(ISBLANK(N505)), NOT(ISNUMBER(N505))), "Changes to Followers for Likes must be a Number",
IF(AND($AK$3, NOT(ISBLANK(O505)), NOT(ISNUMBER(O505))), "Changes to Followers for Disikes must be a Number",
IF(AND($AL$3, NOT(ISBLANK(P505)), NOT(ISNUMBER(P505))), "Changes to Followers for Shares must be a Number",
IF(AND($AM$3, NOT(ISBLANK(Q505)), NOT(ISNUMBER(Q505))), "Changes to Followers for Flags must be a Number",
IF(AND($AJ$3, NOT(ISBLANK(R505)), NOT(ISNUMBER(R505))), "Changes to Credibility for Likes must be a Number",
IF(AND($AK$3, NOT(ISBLANK(S505)), NOT(ISNUMBER(S505))), "Changes to Credibility for Disikes must be a Number",
IF(AND($AL$3, NOT(ISBLANK(T505)), NOT(ISNUMBER(T505))), "Changes to Credibility for Shares must be a Number",
IF(AND($AM$3, NOT(ISBLANK(U505)), NOT(ISNUMBER(U505))), "Changes to Credibility for Flags must be a Number",
IF(AND($AJ$3, $AP$3, NOT(ISBLANK(V505)), NOT(ISNUMBER(V505))), "Number of Likes must be a Number",
IF(AND($AK$3, $AP$3, NOT(ISBLANK(W505)), NOT(ISNUMBER(W505))), "Number of Disikes must be a Number",
IF(AND($AL$3, $AP$3, NOT(ISBLANK(X505)), NOT(ISNUMBER(X505))), "Number of Shares must be a Number",
IF(AND($AM$3, $AP$3, NOT(ISBLANK(Y505)), NOT(ISNUMBER(Y505))), "Number of Flags must be a Number",
IF(AND($AJ$3, $AP$3, NOT(ISBLANK(V505)), V505&lt;0), "Number of Likes cannot be Negative",
IF(AND($AK$3, $AP$3, NOT(ISBLANK(W505)), W505&lt;0), "Number of Disikes cannot be Negative",
IF(AND($AL$3, $AP$3, NOT(ISBLANK(X505)), X505&lt;0), "Number of Shares cannot be Negative",
IF(AND($AM$3, $AP$3, NOT(ISBLANK(Y505)), Y505&lt;0), "Number of Flags cannot be Negative",
IF(AND(CONCATENATE(Z505:AH505)&lt;&gt;"", Z505=""), "Missing 1st Comment Source Name",
IF(AND(CONCATENATE(Z505:AH505)&lt;&gt;"", AB505=""), "Missing 1st Comment Message",
IF(AND($AN$3, $AP$3, CONCATENATE(Z505:AH505)&lt;&gt;"", AG505=""), "Missing 1st Comment Likes",
IF(AND($AO$3, $AP$3, CONCATENATE(Z505:AH505)&lt;&gt;"", AH505=""), "Missing 1st Comment Dislikes",
IF(AND(CONCATENATE(Z506:AH506)&lt;&gt;"", Z506=""), "Missing 2nd Comment Source Name",
IF(AND(CONCATENATE(Z506:AH506)&lt;&gt;"", AB506=""), "Missing 2nd Comment Message",
IF(AND($AN$3, $AP$3, CONCATENATE(Z506:AH506)&lt;&gt;"", AG506=""), "Missing 2nd Comment Likes",
IF(AND($AO$3, $AP$3, CONCATENATE(Z506:AH506)&lt;&gt;"", AH506=""), "Missing 2nd Comment Dislikes",
IF(AND(CONCATENATE(Z507:AH507)&lt;&gt;"", Z507=""), "Missing 3rd Comment Source Name",
IF(AND(CONCATENATE(Z507:AH507)&lt;&gt;"", AB507=""), "Missing 3rd Comment Message",
IF(AND($AN$3, $AP$3, CONCATENATE(Z507:AH507)&lt;&gt;"", AG507=""), "Missing 3rd Comment Likes",
IF(AND($AO$3, $AP$3, CONCATENATE(Z507:AH507)&lt;&gt;"", AH507=""), "Missing 3rd Comment Dislikes", "Valid"
)))))))))))))))))))))))))))))))))</f>
        <v>Unused</v>
      </c>
      <c r="C505" s="302"/>
      <c r="D505" s="316" t="s">
        <v>1454</v>
      </c>
      <c r="E505" s="317"/>
      <c r="F505" s="302"/>
      <c r="G505" s="302"/>
      <c r="H505" s="305"/>
      <c r="I505" s="317"/>
      <c r="J505" s="302"/>
      <c r="K505" s="302"/>
      <c r="L505" s="305"/>
      <c r="M505" s="319"/>
      <c r="N505" s="450"/>
      <c r="O505" s="451"/>
      <c r="P505" s="451"/>
      <c r="Q505" s="452"/>
      <c r="R505" s="453"/>
      <c r="S505" s="451"/>
      <c r="T505" s="451"/>
      <c r="U505" s="452"/>
      <c r="V505" s="453"/>
      <c r="W505" s="451"/>
      <c r="X505" s="451"/>
      <c r="Y505" s="454"/>
      <c r="Z505" s="325"/>
      <c r="AA505" s="305"/>
      <c r="AB505" s="319"/>
      <c r="AC505" s="302"/>
      <c r="AD505" s="302"/>
      <c r="AE505" s="302"/>
      <c r="AF505" s="305"/>
      <c r="AG505" s="328"/>
      <c r="AH505" s="455"/>
      <c r="AI505" s="108"/>
      <c r="AJ505" s="108"/>
      <c r="AK505" s="108"/>
      <c r="AL505" s="108"/>
      <c r="AM505" s="108"/>
      <c r="AN505" s="108"/>
      <c r="AO505" s="108"/>
      <c r="AP505" s="108"/>
      <c r="AQ505" s="108"/>
    </row>
    <row r="506" ht="22.5" customHeight="1">
      <c r="B506" s="331"/>
      <c r="D506" s="332"/>
      <c r="E506" s="331"/>
      <c r="H506" s="327"/>
      <c r="I506" s="331"/>
      <c r="L506" s="327"/>
      <c r="M506" s="331"/>
      <c r="N506" s="333"/>
      <c r="O506" s="334"/>
      <c r="P506" s="334"/>
      <c r="Q506" s="335"/>
      <c r="R506" s="336"/>
      <c r="S506" s="334"/>
      <c r="T506" s="334"/>
      <c r="U506" s="335"/>
      <c r="V506" s="336"/>
      <c r="W506" s="334"/>
      <c r="X506" s="334"/>
      <c r="Y506" s="337"/>
      <c r="Z506" s="338"/>
      <c r="AA506" s="327"/>
      <c r="AB506" s="326"/>
      <c r="AF506" s="327"/>
      <c r="AG506" s="339"/>
      <c r="AH506" s="456"/>
      <c r="AI506" s="108"/>
      <c r="AJ506" s="108"/>
      <c r="AK506" s="108"/>
      <c r="AL506" s="108"/>
      <c r="AM506" s="108"/>
      <c r="AN506" s="108"/>
      <c r="AO506" s="108"/>
      <c r="AP506" s="108"/>
      <c r="AQ506" s="108"/>
    </row>
    <row r="507" ht="22.5" customHeight="1">
      <c r="B507" s="181"/>
      <c r="C507" s="309"/>
      <c r="D507" s="341"/>
      <c r="E507" s="181"/>
      <c r="F507" s="309"/>
      <c r="G507" s="309"/>
      <c r="H507" s="310"/>
      <c r="I507" s="181"/>
      <c r="J507" s="309"/>
      <c r="K507" s="309"/>
      <c r="L507" s="310"/>
      <c r="M507" s="181"/>
      <c r="N507" s="342"/>
      <c r="O507" s="343"/>
      <c r="P507" s="343"/>
      <c r="Q507" s="344"/>
      <c r="R507" s="345"/>
      <c r="S507" s="343"/>
      <c r="T507" s="343"/>
      <c r="U507" s="344"/>
      <c r="V507" s="345"/>
      <c r="W507" s="343"/>
      <c r="X507" s="343"/>
      <c r="Y507" s="346"/>
      <c r="Z507" s="347"/>
      <c r="AA507" s="310"/>
      <c r="AB507" s="348"/>
      <c r="AC507" s="309"/>
      <c r="AD507" s="309"/>
      <c r="AE507" s="309"/>
      <c r="AF507" s="310"/>
      <c r="AG507" s="349"/>
      <c r="AH507" s="457"/>
      <c r="AI507" s="108"/>
      <c r="AJ507" s="108"/>
      <c r="AK507" s="108"/>
      <c r="AL507" s="108"/>
      <c r="AM507" s="108"/>
      <c r="AN507" s="108"/>
      <c r="AO507" s="108"/>
      <c r="AP507" s="108"/>
      <c r="AQ507" s="108"/>
    </row>
    <row r="508" ht="22.5" customHeight="1">
      <c r="B508" s="315" t="str">
        <f>IF(ISBLANK(D508), "Missing ID",
IF(CONCATENATE(E508:AG510)="", "Unused",
IF(AND(ISBLANK(E508), ISBLANK(I508)), "Missing Headline and Content",
IF(ISBLANK(M508), "Missing Is True",
IF(AND(M508&lt;&gt;"Yes", M508&lt;&gt;"No"), "Is True must be Yes or No",
IF(AND($AJ$3, NOT(ISBLANK(N508)), NOT(ISNUMBER(N508))), "Changes to Followers for Likes must be a Number",
IF(AND($AK$3, NOT(ISBLANK(O508)), NOT(ISNUMBER(O508))), "Changes to Followers for Disikes must be a Number",
IF(AND($AL$3, NOT(ISBLANK(P508)), NOT(ISNUMBER(P508))), "Changes to Followers for Shares must be a Number",
IF(AND($AM$3, NOT(ISBLANK(Q508)), NOT(ISNUMBER(Q508))), "Changes to Followers for Flags must be a Number",
IF(AND($AJ$3, NOT(ISBLANK(R508)), NOT(ISNUMBER(R508))), "Changes to Credibility for Likes must be a Number",
IF(AND($AK$3, NOT(ISBLANK(S508)), NOT(ISNUMBER(S508))), "Changes to Credibility for Disikes must be a Number",
IF(AND($AL$3, NOT(ISBLANK(T508)), NOT(ISNUMBER(T508))), "Changes to Credibility for Shares must be a Number",
IF(AND($AM$3, NOT(ISBLANK(U508)), NOT(ISNUMBER(U508))), "Changes to Credibility for Flags must be a Number",
IF(AND($AJ$3, $AP$3, NOT(ISBLANK(V508)), NOT(ISNUMBER(V508))), "Number of Likes must be a Number",
IF(AND($AK$3, $AP$3, NOT(ISBLANK(W508)), NOT(ISNUMBER(W508))), "Number of Disikes must be a Number",
IF(AND($AL$3, $AP$3, NOT(ISBLANK(X508)), NOT(ISNUMBER(X508))), "Number of Shares must be a Number",
IF(AND($AM$3, $AP$3, NOT(ISBLANK(Y508)), NOT(ISNUMBER(Y508))), "Number of Flags must be a Number",
IF(AND($AJ$3, $AP$3, NOT(ISBLANK(V508)), V508&lt;0), "Number of Likes cannot be Negative",
IF(AND($AK$3, $AP$3, NOT(ISBLANK(W508)), W508&lt;0), "Number of Disikes cannot be Negative",
IF(AND($AL$3, $AP$3, NOT(ISBLANK(X508)), X508&lt;0), "Number of Shares cannot be Negative",
IF(AND($AM$3, $AP$3, NOT(ISBLANK(Y508)), Y508&lt;0), "Number of Flags cannot be Negative",
IF(AND(CONCATENATE(Z508:AH508)&lt;&gt;"", Z508=""), "Missing 1st Comment Source Name",
IF(AND(CONCATENATE(Z508:AH508)&lt;&gt;"", AB508=""), "Missing 1st Comment Message",
IF(AND($AN$3, $AP$3, CONCATENATE(Z508:AH508)&lt;&gt;"", AG508=""), "Missing 1st Comment Likes",
IF(AND($AO$3, $AP$3, CONCATENATE(Z508:AH508)&lt;&gt;"", AH508=""), "Missing 1st Comment Dislikes",
IF(AND(CONCATENATE(Z509:AH509)&lt;&gt;"", Z509=""), "Missing 2nd Comment Source Name",
IF(AND(CONCATENATE(Z509:AH509)&lt;&gt;"", AB509=""), "Missing 2nd Comment Message",
IF(AND($AN$3, $AP$3, CONCATENATE(Z509:AH509)&lt;&gt;"", AG509=""), "Missing 2nd Comment Likes",
IF(AND($AO$3, $AP$3, CONCATENATE(Z509:AH509)&lt;&gt;"", AH509=""), "Missing 2nd Comment Dislikes",
IF(AND(CONCATENATE(Z510:AH510)&lt;&gt;"", Z510=""), "Missing 3rd Comment Source Name",
IF(AND(CONCATENATE(Z510:AH510)&lt;&gt;"", AB510=""), "Missing 3rd Comment Message",
IF(AND($AN$3, $AP$3, CONCATENATE(Z510:AH510)&lt;&gt;"", AG510=""), "Missing 3rd Comment Likes",
IF(AND($AO$3, $AP$3, CONCATENATE(Z510:AH510)&lt;&gt;"", AH510=""), "Missing 3rd Comment Dislikes", "Valid"
)))))))))))))))))))))))))))))))))</f>
        <v>Unused</v>
      </c>
      <c r="C508" s="302"/>
      <c r="D508" s="351" t="s">
        <v>1455</v>
      </c>
      <c r="E508" s="352"/>
      <c r="F508" s="302"/>
      <c r="G508" s="302"/>
      <c r="H508" s="305"/>
      <c r="I508" s="352"/>
      <c r="J508" s="302"/>
      <c r="K508" s="302"/>
      <c r="L508" s="305"/>
      <c r="M508" s="354"/>
      <c r="N508" s="355"/>
      <c r="O508" s="356"/>
      <c r="P508" s="356"/>
      <c r="Q508" s="357"/>
      <c r="R508" s="358"/>
      <c r="S508" s="356"/>
      <c r="T508" s="356"/>
      <c r="U508" s="357"/>
      <c r="V508" s="358"/>
      <c r="W508" s="356"/>
      <c r="X508" s="356"/>
      <c r="Y508" s="359"/>
      <c r="Z508" s="360"/>
      <c r="AA508" s="305"/>
      <c r="AB508" s="354"/>
      <c r="AC508" s="302"/>
      <c r="AD508" s="302"/>
      <c r="AE508" s="302"/>
      <c r="AF508" s="305"/>
      <c r="AG508" s="361"/>
      <c r="AH508" s="458"/>
      <c r="AI508" s="108"/>
      <c r="AJ508" s="108"/>
      <c r="AK508" s="108"/>
      <c r="AL508" s="108"/>
      <c r="AM508" s="108"/>
      <c r="AN508" s="108"/>
      <c r="AO508" s="108"/>
      <c r="AP508" s="108"/>
      <c r="AQ508" s="108"/>
    </row>
    <row r="509" ht="22.5" customHeight="1">
      <c r="B509" s="331"/>
      <c r="D509" s="363"/>
      <c r="E509" s="331"/>
      <c r="H509" s="327"/>
      <c r="I509" s="331"/>
      <c r="L509" s="327"/>
      <c r="M509" s="331"/>
      <c r="N509" s="333"/>
      <c r="O509" s="334"/>
      <c r="P509" s="334"/>
      <c r="Q509" s="335"/>
      <c r="R509" s="336"/>
      <c r="S509" s="334"/>
      <c r="T509" s="334"/>
      <c r="U509" s="335"/>
      <c r="V509" s="336"/>
      <c r="W509" s="334"/>
      <c r="X509" s="334"/>
      <c r="Y509" s="337"/>
      <c r="Z509" s="364"/>
      <c r="AA509" s="327"/>
      <c r="AB509" s="365"/>
      <c r="AF509" s="327"/>
      <c r="AG509" s="366"/>
      <c r="AH509" s="367"/>
      <c r="AI509" s="108"/>
      <c r="AJ509" s="108"/>
      <c r="AK509" s="108"/>
      <c r="AL509" s="108"/>
      <c r="AM509" s="108"/>
      <c r="AN509" s="108"/>
      <c r="AO509" s="108"/>
      <c r="AP509" s="108"/>
      <c r="AQ509" s="108"/>
    </row>
    <row r="510" ht="22.5" customHeight="1">
      <c r="B510" s="181"/>
      <c r="C510" s="309"/>
      <c r="D510" s="368"/>
      <c r="E510" s="181"/>
      <c r="F510" s="309"/>
      <c r="G510" s="309"/>
      <c r="H510" s="310"/>
      <c r="I510" s="181"/>
      <c r="J510" s="309"/>
      <c r="K510" s="309"/>
      <c r="L510" s="310"/>
      <c r="M510" s="181"/>
      <c r="N510" s="342"/>
      <c r="O510" s="343"/>
      <c r="P510" s="343"/>
      <c r="Q510" s="344"/>
      <c r="R510" s="345"/>
      <c r="S510" s="343"/>
      <c r="T510" s="343"/>
      <c r="U510" s="344"/>
      <c r="V510" s="345"/>
      <c r="W510" s="343"/>
      <c r="X510" s="343"/>
      <c r="Y510" s="346"/>
      <c r="Z510" s="369"/>
      <c r="AA510" s="310"/>
      <c r="AB510" s="370"/>
      <c r="AC510" s="309"/>
      <c r="AD510" s="309"/>
      <c r="AE510" s="309"/>
      <c r="AF510" s="310"/>
      <c r="AG510" s="371"/>
      <c r="AH510" s="372"/>
      <c r="AI510" s="108"/>
      <c r="AJ510" s="108"/>
      <c r="AK510" s="108"/>
      <c r="AL510" s="108"/>
      <c r="AM510" s="108"/>
      <c r="AN510" s="108"/>
      <c r="AO510" s="108"/>
      <c r="AP510" s="108"/>
      <c r="AQ510" s="108"/>
    </row>
    <row r="511" ht="22.5" customHeight="1">
      <c r="B511" s="315" t="str">
        <f>IF(ISBLANK(D511), "Missing ID",
IF(CONCATENATE(E511:AG513)="", "Unused",
IF(AND(ISBLANK(E511), ISBLANK(I511)), "Missing Headline and Content",
IF(ISBLANK(M511), "Missing Is True",
IF(AND(M511&lt;&gt;"Yes", M511&lt;&gt;"No"), "Is True must be Yes or No",
IF(AND($AJ$3, NOT(ISBLANK(N511)), NOT(ISNUMBER(N511))), "Changes to Followers for Likes must be a Number",
IF(AND($AK$3, NOT(ISBLANK(O511)), NOT(ISNUMBER(O511))), "Changes to Followers for Disikes must be a Number",
IF(AND($AL$3, NOT(ISBLANK(P511)), NOT(ISNUMBER(P511))), "Changes to Followers for Shares must be a Number",
IF(AND($AM$3, NOT(ISBLANK(Q511)), NOT(ISNUMBER(Q511))), "Changes to Followers for Flags must be a Number",
IF(AND($AJ$3, NOT(ISBLANK(R511)), NOT(ISNUMBER(R511))), "Changes to Credibility for Likes must be a Number",
IF(AND($AK$3, NOT(ISBLANK(S511)), NOT(ISNUMBER(S511))), "Changes to Credibility for Disikes must be a Number",
IF(AND($AL$3, NOT(ISBLANK(T511)), NOT(ISNUMBER(T511))), "Changes to Credibility for Shares must be a Number",
IF(AND($AM$3, NOT(ISBLANK(U511)), NOT(ISNUMBER(U511))), "Changes to Credibility for Flags must be a Number",
IF(AND($AJ$3, $AP$3, NOT(ISBLANK(V511)), NOT(ISNUMBER(V511))), "Number of Likes must be a Number",
IF(AND($AK$3, $AP$3, NOT(ISBLANK(W511)), NOT(ISNUMBER(W511))), "Number of Disikes must be a Number",
IF(AND($AL$3, $AP$3, NOT(ISBLANK(X511)), NOT(ISNUMBER(X511))), "Number of Shares must be a Number",
IF(AND($AM$3, $AP$3, NOT(ISBLANK(Y511)), NOT(ISNUMBER(Y511))), "Number of Flags must be a Number",
IF(AND($AJ$3, $AP$3, NOT(ISBLANK(V511)), V511&lt;0), "Number of Likes cannot be Negative",
IF(AND($AK$3, $AP$3, NOT(ISBLANK(W511)), W511&lt;0), "Number of Disikes cannot be Negative",
IF(AND($AL$3, $AP$3, NOT(ISBLANK(X511)), X511&lt;0), "Number of Shares cannot be Negative",
IF(AND($AM$3, $AP$3, NOT(ISBLANK(Y511)), Y511&lt;0), "Number of Flags cannot be Negative",
IF(AND(CONCATENATE(Z511:AH511)&lt;&gt;"", Z511=""), "Missing 1st Comment Source Name",
IF(AND(CONCATENATE(Z511:AH511)&lt;&gt;"", AB511=""), "Missing 1st Comment Message",
IF(AND($AN$3, $AP$3, CONCATENATE(Z511:AH511)&lt;&gt;"", AG511=""), "Missing 1st Comment Likes",
IF(AND($AO$3, $AP$3, CONCATENATE(Z511:AH511)&lt;&gt;"", AH511=""), "Missing 1st Comment Dislikes",
IF(AND(CONCATENATE(Z512:AH512)&lt;&gt;"", Z512=""), "Missing 2nd Comment Source Name",
IF(AND(CONCATENATE(Z512:AH512)&lt;&gt;"", AB512=""), "Missing 2nd Comment Message",
IF(AND($AN$3, $AP$3, CONCATENATE(Z512:AH512)&lt;&gt;"", AG512=""), "Missing 2nd Comment Likes",
IF(AND($AO$3, $AP$3, CONCATENATE(Z512:AH512)&lt;&gt;"", AH512=""), "Missing 2nd Comment Dislikes",
IF(AND(CONCATENATE(Z513:AH513)&lt;&gt;"", Z513=""), "Missing 3rd Comment Source Name",
IF(AND(CONCATENATE(Z513:AH513)&lt;&gt;"", AB513=""), "Missing 3rd Comment Message",
IF(AND($AN$3, $AP$3, CONCATENATE(Z513:AH513)&lt;&gt;"", AG513=""), "Missing 3rd Comment Likes",
IF(AND($AO$3, $AP$3, CONCATENATE(Z513:AH513)&lt;&gt;"", AH513=""), "Missing 3rd Comment Dislikes", "Valid"
)))))))))))))))))))))))))))))))))</f>
        <v>Unused</v>
      </c>
      <c r="C511" s="302"/>
      <c r="D511" s="316" t="s">
        <v>1456</v>
      </c>
      <c r="E511" s="317"/>
      <c r="F511" s="302"/>
      <c r="G511" s="302"/>
      <c r="H511" s="305"/>
      <c r="I511" s="317"/>
      <c r="J511" s="302"/>
      <c r="K511" s="302"/>
      <c r="L511" s="305"/>
      <c r="M511" s="319"/>
      <c r="N511" s="450"/>
      <c r="O511" s="451"/>
      <c r="P511" s="451"/>
      <c r="Q511" s="452"/>
      <c r="R511" s="453"/>
      <c r="S511" s="451"/>
      <c r="T511" s="451"/>
      <c r="U511" s="452"/>
      <c r="V511" s="453"/>
      <c r="W511" s="451"/>
      <c r="X511" s="451"/>
      <c r="Y511" s="454"/>
      <c r="Z511" s="325"/>
      <c r="AA511" s="305"/>
      <c r="AB511" s="319"/>
      <c r="AC511" s="302"/>
      <c r="AD511" s="302"/>
      <c r="AE511" s="302"/>
      <c r="AF511" s="305"/>
      <c r="AG511" s="328"/>
      <c r="AH511" s="455"/>
      <c r="AI511" s="108"/>
      <c r="AJ511" s="108"/>
      <c r="AK511" s="108"/>
      <c r="AL511" s="108"/>
      <c r="AM511" s="108"/>
      <c r="AN511" s="108"/>
      <c r="AO511" s="108"/>
      <c r="AP511" s="108"/>
      <c r="AQ511" s="108"/>
    </row>
    <row r="512" ht="22.5" customHeight="1">
      <c r="B512" s="331"/>
      <c r="D512" s="332"/>
      <c r="E512" s="331"/>
      <c r="H512" s="327"/>
      <c r="I512" s="331"/>
      <c r="L512" s="327"/>
      <c r="M512" s="331"/>
      <c r="N512" s="333"/>
      <c r="O512" s="334"/>
      <c r="P512" s="334"/>
      <c r="Q512" s="335"/>
      <c r="R512" s="336"/>
      <c r="S512" s="334"/>
      <c r="T512" s="334"/>
      <c r="U512" s="335"/>
      <c r="V512" s="336"/>
      <c r="W512" s="334"/>
      <c r="X512" s="334"/>
      <c r="Y512" s="337"/>
      <c r="Z512" s="338"/>
      <c r="AA512" s="327"/>
      <c r="AB512" s="326"/>
      <c r="AF512" s="327"/>
      <c r="AG512" s="339"/>
      <c r="AH512" s="456"/>
      <c r="AI512" s="108"/>
      <c r="AJ512" s="108"/>
      <c r="AK512" s="108"/>
      <c r="AL512" s="108"/>
      <c r="AM512" s="108"/>
      <c r="AN512" s="108"/>
      <c r="AO512" s="108"/>
      <c r="AP512" s="108"/>
      <c r="AQ512" s="108"/>
    </row>
    <row r="513" ht="22.5" customHeight="1">
      <c r="B513" s="181"/>
      <c r="C513" s="309"/>
      <c r="D513" s="341"/>
      <c r="E513" s="181"/>
      <c r="F513" s="309"/>
      <c r="G513" s="309"/>
      <c r="H513" s="310"/>
      <c r="I513" s="181"/>
      <c r="J513" s="309"/>
      <c r="K513" s="309"/>
      <c r="L513" s="310"/>
      <c r="M513" s="181"/>
      <c r="N513" s="342"/>
      <c r="O513" s="343"/>
      <c r="P513" s="343"/>
      <c r="Q513" s="344"/>
      <c r="R513" s="345"/>
      <c r="S513" s="343"/>
      <c r="T513" s="343"/>
      <c r="U513" s="344"/>
      <c r="V513" s="345"/>
      <c r="W513" s="343"/>
      <c r="X513" s="343"/>
      <c r="Y513" s="346"/>
      <c r="Z513" s="347"/>
      <c r="AA513" s="310"/>
      <c r="AB513" s="348"/>
      <c r="AC513" s="309"/>
      <c r="AD513" s="309"/>
      <c r="AE513" s="309"/>
      <c r="AF513" s="310"/>
      <c r="AG513" s="349"/>
      <c r="AH513" s="457"/>
      <c r="AI513" s="108"/>
      <c r="AJ513" s="108"/>
      <c r="AK513" s="108"/>
      <c r="AL513" s="108"/>
      <c r="AM513" s="108"/>
      <c r="AN513" s="108"/>
      <c r="AO513" s="108"/>
      <c r="AP513" s="108"/>
      <c r="AQ513" s="108"/>
    </row>
    <row r="514" ht="22.5" customHeight="1">
      <c r="B514" s="315" t="str">
        <f>IF(ISBLANK(D514), "Missing ID",
IF(CONCATENATE(E514:AG516)="", "Unused",
IF(AND(ISBLANK(E514), ISBLANK(I514)), "Missing Headline and Content",
IF(ISBLANK(M514), "Missing Is True",
IF(AND(M514&lt;&gt;"Yes", M514&lt;&gt;"No"), "Is True must be Yes or No",
IF(AND($AJ$3, NOT(ISBLANK(N514)), NOT(ISNUMBER(N514))), "Changes to Followers for Likes must be a Number",
IF(AND($AK$3, NOT(ISBLANK(O514)), NOT(ISNUMBER(O514))), "Changes to Followers for Disikes must be a Number",
IF(AND($AL$3, NOT(ISBLANK(P514)), NOT(ISNUMBER(P514))), "Changes to Followers for Shares must be a Number",
IF(AND($AM$3, NOT(ISBLANK(Q514)), NOT(ISNUMBER(Q514))), "Changes to Followers for Flags must be a Number",
IF(AND($AJ$3, NOT(ISBLANK(R514)), NOT(ISNUMBER(R514))), "Changes to Credibility for Likes must be a Number",
IF(AND($AK$3, NOT(ISBLANK(S514)), NOT(ISNUMBER(S514))), "Changes to Credibility for Disikes must be a Number",
IF(AND($AL$3, NOT(ISBLANK(T514)), NOT(ISNUMBER(T514))), "Changes to Credibility for Shares must be a Number",
IF(AND($AM$3, NOT(ISBLANK(U514)), NOT(ISNUMBER(U514))), "Changes to Credibility for Flags must be a Number",
IF(AND($AJ$3, $AP$3, NOT(ISBLANK(V514)), NOT(ISNUMBER(V514))), "Number of Likes must be a Number",
IF(AND($AK$3, $AP$3, NOT(ISBLANK(W514)), NOT(ISNUMBER(W514))), "Number of Disikes must be a Number",
IF(AND($AL$3, $AP$3, NOT(ISBLANK(X514)), NOT(ISNUMBER(X514))), "Number of Shares must be a Number",
IF(AND($AM$3, $AP$3, NOT(ISBLANK(Y514)), NOT(ISNUMBER(Y514))), "Number of Flags must be a Number",
IF(AND($AJ$3, $AP$3, NOT(ISBLANK(V514)), V514&lt;0), "Number of Likes cannot be Negative",
IF(AND($AK$3, $AP$3, NOT(ISBLANK(W514)), W514&lt;0), "Number of Disikes cannot be Negative",
IF(AND($AL$3, $AP$3, NOT(ISBLANK(X514)), X514&lt;0), "Number of Shares cannot be Negative",
IF(AND($AM$3, $AP$3, NOT(ISBLANK(Y514)), Y514&lt;0), "Number of Flags cannot be Negative",
IF(AND(CONCATENATE(Z514:AH514)&lt;&gt;"", Z514=""), "Missing 1st Comment Source Name",
IF(AND(CONCATENATE(Z514:AH514)&lt;&gt;"", AB514=""), "Missing 1st Comment Message",
IF(AND($AN$3, $AP$3, CONCATENATE(Z514:AH514)&lt;&gt;"", AG514=""), "Missing 1st Comment Likes",
IF(AND($AO$3, $AP$3, CONCATENATE(Z514:AH514)&lt;&gt;"", AH514=""), "Missing 1st Comment Dislikes",
IF(AND(CONCATENATE(Z515:AH515)&lt;&gt;"", Z515=""), "Missing 2nd Comment Source Name",
IF(AND(CONCATENATE(Z515:AH515)&lt;&gt;"", AB515=""), "Missing 2nd Comment Message",
IF(AND($AN$3, $AP$3, CONCATENATE(Z515:AH515)&lt;&gt;"", AG515=""), "Missing 2nd Comment Likes",
IF(AND($AO$3, $AP$3, CONCATENATE(Z515:AH515)&lt;&gt;"", AH515=""), "Missing 2nd Comment Dislikes",
IF(AND(CONCATENATE(Z516:AH516)&lt;&gt;"", Z516=""), "Missing 3rd Comment Source Name",
IF(AND(CONCATENATE(Z516:AH516)&lt;&gt;"", AB516=""), "Missing 3rd Comment Message",
IF(AND($AN$3, $AP$3, CONCATENATE(Z516:AH516)&lt;&gt;"", AG516=""), "Missing 3rd Comment Likes",
IF(AND($AO$3, $AP$3, CONCATENATE(Z516:AH516)&lt;&gt;"", AH516=""), "Missing 3rd Comment Dislikes", "Valid"
)))))))))))))))))))))))))))))))))</f>
        <v>Unused</v>
      </c>
      <c r="C514" s="302"/>
      <c r="D514" s="351" t="s">
        <v>1457</v>
      </c>
      <c r="E514" s="352"/>
      <c r="F514" s="302"/>
      <c r="G514" s="302"/>
      <c r="H514" s="305"/>
      <c r="I514" s="352"/>
      <c r="J514" s="302"/>
      <c r="K514" s="302"/>
      <c r="L514" s="305"/>
      <c r="M514" s="354"/>
      <c r="N514" s="355"/>
      <c r="O514" s="356"/>
      <c r="P514" s="356"/>
      <c r="Q514" s="357"/>
      <c r="R514" s="358"/>
      <c r="S514" s="356"/>
      <c r="T514" s="356"/>
      <c r="U514" s="357"/>
      <c r="V514" s="358"/>
      <c r="W514" s="356"/>
      <c r="X514" s="356"/>
      <c r="Y514" s="359"/>
      <c r="Z514" s="360"/>
      <c r="AA514" s="305"/>
      <c r="AB514" s="354"/>
      <c r="AC514" s="302"/>
      <c r="AD514" s="302"/>
      <c r="AE514" s="302"/>
      <c r="AF514" s="305"/>
      <c r="AG514" s="361"/>
      <c r="AH514" s="458"/>
      <c r="AI514" s="108"/>
      <c r="AJ514" s="108"/>
      <c r="AK514" s="108"/>
      <c r="AL514" s="108"/>
      <c r="AM514" s="108"/>
      <c r="AN514" s="108"/>
      <c r="AO514" s="108"/>
      <c r="AP514" s="108"/>
      <c r="AQ514" s="108"/>
    </row>
    <row r="515" ht="22.5" customHeight="1">
      <c r="B515" s="331"/>
      <c r="D515" s="363"/>
      <c r="E515" s="331"/>
      <c r="H515" s="327"/>
      <c r="I515" s="331"/>
      <c r="L515" s="327"/>
      <c r="M515" s="331"/>
      <c r="N515" s="333"/>
      <c r="O515" s="334"/>
      <c r="P515" s="334"/>
      <c r="Q515" s="335"/>
      <c r="R515" s="336"/>
      <c r="S515" s="334"/>
      <c r="T515" s="334"/>
      <c r="U515" s="335"/>
      <c r="V515" s="336"/>
      <c r="W515" s="334"/>
      <c r="X515" s="334"/>
      <c r="Y515" s="337"/>
      <c r="Z515" s="364"/>
      <c r="AA515" s="327"/>
      <c r="AB515" s="365"/>
      <c r="AF515" s="327"/>
      <c r="AG515" s="366"/>
      <c r="AH515" s="367"/>
      <c r="AI515" s="108"/>
      <c r="AJ515" s="108"/>
      <c r="AK515" s="108"/>
      <c r="AL515" s="108"/>
      <c r="AM515" s="108"/>
      <c r="AN515" s="108"/>
      <c r="AO515" s="108"/>
      <c r="AP515" s="108"/>
      <c r="AQ515" s="108"/>
    </row>
    <row r="516" ht="22.5" customHeight="1">
      <c r="B516" s="181"/>
      <c r="C516" s="309"/>
      <c r="D516" s="368"/>
      <c r="E516" s="181"/>
      <c r="F516" s="309"/>
      <c r="G516" s="309"/>
      <c r="H516" s="310"/>
      <c r="I516" s="181"/>
      <c r="J516" s="309"/>
      <c r="K516" s="309"/>
      <c r="L516" s="310"/>
      <c r="M516" s="181"/>
      <c r="N516" s="342"/>
      <c r="O516" s="343"/>
      <c r="P516" s="343"/>
      <c r="Q516" s="344"/>
      <c r="R516" s="345"/>
      <c r="S516" s="343"/>
      <c r="T516" s="343"/>
      <c r="U516" s="344"/>
      <c r="V516" s="345"/>
      <c r="W516" s="343"/>
      <c r="X516" s="343"/>
      <c r="Y516" s="346"/>
      <c r="Z516" s="369"/>
      <c r="AA516" s="310"/>
      <c r="AB516" s="370"/>
      <c r="AC516" s="309"/>
      <c r="AD516" s="309"/>
      <c r="AE516" s="309"/>
      <c r="AF516" s="310"/>
      <c r="AG516" s="371"/>
      <c r="AH516" s="372"/>
      <c r="AI516" s="108"/>
      <c r="AJ516" s="108"/>
      <c r="AK516" s="108"/>
      <c r="AL516" s="108"/>
      <c r="AM516" s="108"/>
      <c r="AN516" s="108"/>
      <c r="AO516" s="108"/>
      <c r="AP516" s="108"/>
      <c r="AQ516" s="108"/>
    </row>
    <row r="517" ht="22.5" customHeight="1">
      <c r="B517" s="315" t="str">
        <f>IF(ISBLANK(D517), "Missing ID",
IF(CONCATENATE(E517:AG519)="", "Unused",
IF(AND(ISBLANK(E517), ISBLANK(I517)), "Missing Headline and Content",
IF(ISBLANK(M517), "Missing Is True",
IF(AND(M517&lt;&gt;"Yes", M517&lt;&gt;"No"), "Is True must be Yes or No",
IF(AND($AJ$3, NOT(ISBLANK(N517)), NOT(ISNUMBER(N517))), "Changes to Followers for Likes must be a Number",
IF(AND($AK$3, NOT(ISBLANK(O517)), NOT(ISNUMBER(O517))), "Changes to Followers for Disikes must be a Number",
IF(AND($AL$3, NOT(ISBLANK(P517)), NOT(ISNUMBER(P517))), "Changes to Followers for Shares must be a Number",
IF(AND($AM$3, NOT(ISBLANK(Q517)), NOT(ISNUMBER(Q517))), "Changes to Followers for Flags must be a Number",
IF(AND($AJ$3, NOT(ISBLANK(R517)), NOT(ISNUMBER(R517))), "Changes to Credibility for Likes must be a Number",
IF(AND($AK$3, NOT(ISBLANK(S517)), NOT(ISNUMBER(S517))), "Changes to Credibility for Disikes must be a Number",
IF(AND($AL$3, NOT(ISBLANK(T517)), NOT(ISNUMBER(T517))), "Changes to Credibility for Shares must be a Number",
IF(AND($AM$3, NOT(ISBLANK(U517)), NOT(ISNUMBER(U517))), "Changes to Credibility for Flags must be a Number",
IF(AND($AJ$3, $AP$3, NOT(ISBLANK(V517)), NOT(ISNUMBER(V517))), "Number of Likes must be a Number",
IF(AND($AK$3, $AP$3, NOT(ISBLANK(W517)), NOT(ISNUMBER(W517))), "Number of Disikes must be a Number",
IF(AND($AL$3, $AP$3, NOT(ISBLANK(X517)), NOT(ISNUMBER(X517))), "Number of Shares must be a Number",
IF(AND($AM$3, $AP$3, NOT(ISBLANK(Y517)), NOT(ISNUMBER(Y517))), "Number of Flags must be a Number",
IF(AND($AJ$3, $AP$3, NOT(ISBLANK(V517)), V517&lt;0), "Number of Likes cannot be Negative",
IF(AND($AK$3, $AP$3, NOT(ISBLANK(W517)), W517&lt;0), "Number of Disikes cannot be Negative",
IF(AND($AL$3, $AP$3, NOT(ISBLANK(X517)), X517&lt;0), "Number of Shares cannot be Negative",
IF(AND($AM$3, $AP$3, NOT(ISBLANK(Y517)), Y517&lt;0), "Number of Flags cannot be Negative",
IF(AND(CONCATENATE(Z517:AH517)&lt;&gt;"", Z517=""), "Missing 1st Comment Source Name",
IF(AND(CONCATENATE(Z517:AH517)&lt;&gt;"", AB517=""), "Missing 1st Comment Message",
IF(AND($AN$3, $AP$3, CONCATENATE(Z517:AH517)&lt;&gt;"", AG517=""), "Missing 1st Comment Likes",
IF(AND($AO$3, $AP$3, CONCATENATE(Z517:AH517)&lt;&gt;"", AH517=""), "Missing 1st Comment Dislikes",
IF(AND(CONCATENATE(Z518:AH518)&lt;&gt;"", Z518=""), "Missing 2nd Comment Source Name",
IF(AND(CONCATENATE(Z518:AH518)&lt;&gt;"", AB518=""), "Missing 2nd Comment Message",
IF(AND($AN$3, $AP$3, CONCATENATE(Z518:AH518)&lt;&gt;"", AG518=""), "Missing 2nd Comment Likes",
IF(AND($AO$3, $AP$3, CONCATENATE(Z518:AH518)&lt;&gt;"", AH518=""), "Missing 2nd Comment Dislikes",
IF(AND(CONCATENATE(Z519:AH519)&lt;&gt;"", Z519=""), "Missing 3rd Comment Source Name",
IF(AND(CONCATENATE(Z519:AH519)&lt;&gt;"", AB519=""), "Missing 3rd Comment Message",
IF(AND($AN$3, $AP$3, CONCATENATE(Z519:AH519)&lt;&gt;"", AG519=""), "Missing 3rd Comment Likes",
IF(AND($AO$3, $AP$3, CONCATENATE(Z519:AH519)&lt;&gt;"", AH519=""), "Missing 3rd Comment Dislikes", "Valid"
)))))))))))))))))))))))))))))))))</f>
        <v>Unused</v>
      </c>
      <c r="C517" s="302"/>
      <c r="D517" s="316" t="s">
        <v>1458</v>
      </c>
      <c r="E517" s="317"/>
      <c r="F517" s="302"/>
      <c r="G517" s="302"/>
      <c r="H517" s="305"/>
      <c r="I517" s="317"/>
      <c r="J517" s="302"/>
      <c r="K517" s="302"/>
      <c r="L517" s="305"/>
      <c r="M517" s="319"/>
      <c r="N517" s="450"/>
      <c r="O517" s="451"/>
      <c r="P517" s="451"/>
      <c r="Q517" s="452"/>
      <c r="R517" s="453"/>
      <c r="S517" s="451"/>
      <c r="T517" s="451"/>
      <c r="U517" s="452"/>
      <c r="V517" s="453"/>
      <c r="W517" s="451"/>
      <c r="X517" s="451"/>
      <c r="Y517" s="454"/>
      <c r="Z517" s="325"/>
      <c r="AA517" s="305"/>
      <c r="AB517" s="319"/>
      <c r="AC517" s="302"/>
      <c r="AD517" s="302"/>
      <c r="AE517" s="302"/>
      <c r="AF517" s="305"/>
      <c r="AG517" s="328"/>
      <c r="AH517" s="455"/>
      <c r="AI517" s="108"/>
      <c r="AJ517" s="108"/>
      <c r="AK517" s="108"/>
      <c r="AL517" s="108"/>
      <c r="AM517" s="108"/>
      <c r="AN517" s="108"/>
      <c r="AO517" s="108"/>
      <c r="AP517" s="108"/>
      <c r="AQ517" s="108"/>
    </row>
    <row r="518" ht="22.5" customHeight="1">
      <c r="B518" s="331"/>
      <c r="D518" s="332"/>
      <c r="E518" s="331"/>
      <c r="H518" s="327"/>
      <c r="I518" s="331"/>
      <c r="L518" s="327"/>
      <c r="M518" s="331"/>
      <c r="N518" s="333"/>
      <c r="O518" s="334"/>
      <c r="P518" s="334"/>
      <c r="Q518" s="335"/>
      <c r="R518" s="336"/>
      <c r="S518" s="334"/>
      <c r="T518" s="334"/>
      <c r="U518" s="335"/>
      <c r="V518" s="336"/>
      <c r="W518" s="334"/>
      <c r="X518" s="334"/>
      <c r="Y518" s="337"/>
      <c r="Z518" s="338"/>
      <c r="AA518" s="327"/>
      <c r="AB518" s="326"/>
      <c r="AF518" s="327"/>
      <c r="AG518" s="339"/>
      <c r="AH518" s="456"/>
      <c r="AI518" s="108"/>
      <c r="AJ518" s="108"/>
      <c r="AK518" s="108"/>
      <c r="AL518" s="108"/>
      <c r="AM518" s="108"/>
      <c r="AN518" s="108"/>
      <c r="AO518" s="108"/>
      <c r="AP518" s="108"/>
      <c r="AQ518" s="108"/>
    </row>
    <row r="519" ht="22.5" customHeight="1">
      <c r="B519" s="181"/>
      <c r="C519" s="309"/>
      <c r="D519" s="341"/>
      <c r="E519" s="181"/>
      <c r="F519" s="309"/>
      <c r="G519" s="309"/>
      <c r="H519" s="310"/>
      <c r="I519" s="181"/>
      <c r="J519" s="309"/>
      <c r="K519" s="309"/>
      <c r="L519" s="310"/>
      <c r="M519" s="181"/>
      <c r="N519" s="342"/>
      <c r="O519" s="343"/>
      <c r="P519" s="343"/>
      <c r="Q519" s="344"/>
      <c r="R519" s="345"/>
      <c r="S519" s="343"/>
      <c r="T519" s="343"/>
      <c r="U519" s="344"/>
      <c r="V519" s="345"/>
      <c r="W519" s="343"/>
      <c r="X519" s="343"/>
      <c r="Y519" s="346"/>
      <c r="Z519" s="347"/>
      <c r="AA519" s="310"/>
      <c r="AB519" s="348"/>
      <c r="AC519" s="309"/>
      <c r="AD519" s="309"/>
      <c r="AE519" s="309"/>
      <c r="AF519" s="310"/>
      <c r="AG519" s="349"/>
      <c r="AH519" s="457"/>
      <c r="AI519" s="108"/>
      <c r="AJ519" s="108"/>
      <c r="AK519" s="108"/>
      <c r="AL519" s="108"/>
      <c r="AM519" s="108"/>
      <c r="AN519" s="108"/>
      <c r="AO519" s="108"/>
      <c r="AP519" s="108"/>
      <c r="AQ519" s="108"/>
    </row>
    <row r="520" ht="22.5" customHeight="1">
      <c r="B520" s="315" t="str">
        <f>IF(ISBLANK(D520), "Missing ID",
IF(CONCATENATE(E520:AG522)="", "Unused",
IF(AND(ISBLANK(E520), ISBLANK(I520)), "Missing Headline and Content",
IF(ISBLANK(M520), "Missing Is True",
IF(AND(M520&lt;&gt;"Yes", M520&lt;&gt;"No"), "Is True must be Yes or No",
IF(AND($AJ$3, NOT(ISBLANK(N520)), NOT(ISNUMBER(N520))), "Changes to Followers for Likes must be a Number",
IF(AND($AK$3, NOT(ISBLANK(O520)), NOT(ISNUMBER(O520))), "Changes to Followers for Disikes must be a Number",
IF(AND($AL$3, NOT(ISBLANK(P520)), NOT(ISNUMBER(P520))), "Changes to Followers for Shares must be a Number",
IF(AND($AM$3, NOT(ISBLANK(Q520)), NOT(ISNUMBER(Q520))), "Changes to Followers for Flags must be a Number",
IF(AND($AJ$3, NOT(ISBLANK(R520)), NOT(ISNUMBER(R520))), "Changes to Credibility for Likes must be a Number",
IF(AND($AK$3, NOT(ISBLANK(S520)), NOT(ISNUMBER(S520))), "Changes to Credibility for Disikes must be a Number",
IF(AND($AL$3, NOT(ISBLANK(T520)), NOT(ISNUMBER(T520))), "Changes to Credibility for Shares must be a Number",
IF(AND($AM$3, NOT(ISBLANK(U520)), NOT(ISNUMBER(U520))), "Changes to Credibility for Flags must be a Number",
IF(AND($AJ$3, $AP$3, NOT(ISBLANK(V520)), NOT(ISNUMBER(V520))), "Number of Likes must be a Number",
IF(AND($AK$3, $AP$3, NOT(ISBLANK(W520)), NOT(ISNUMBER(W520))), "Number of Disikes must be a Number",
IF(AND($AL$3, $AP$3, NOT(ISBLANK(X520)), NOT(ISNUMBER(X520))), "Number of Shares must be a Number",
IF(AND($AM$3, $AP$3, NOT(ISBLANK(Y520)), NOT(ISNUMBER(Y520))), "Number of Flags must be a Number",
IF(AND($AJ$3, $AP$3, NOT(ISBLANK(V520)), V520&lt;0), "Number of Likes cannot be Negative",
IF(AND($AK$3, $AP$3, NOT(ISBLANK(W520)), W520&lt;0), "Number of Disikes cannot be Negative",
IF(AND($AL$3, $AP$3, NOT(ISBLANK(X520)), X520&lt;0), "Number of Shares cannot be Negative",
IF(AND($AM$3, $AP$3, NOT(ISBLANK(Y520)), Y520&lt;0), "Number of Flags cannot be Negative",
IF(AND(CONCATENATE(Z520:AH520)&lt;&gt;"", Z520=""), "Missing 1st Comment Source Name",
IF(AND(CONCATENATE(Z520:AH520)&lt;&gt;"", AB520=""), "Missing 1st Comment Message",
IF(AND($AN$3, $AP$3, CONCATENATE(Z520:AH520)&lt;&gt;"", AG520=""), "Missing 1st Comment Likes",
IF(AND($AO$3, $AP$3, CONCATENATE(Z520:AH520)&lt;&gt;"", AH520=""), "Missing 1st Comment Dislikes",
IF(AND(CONCATENATE(Z521:AH521)&lt;&gt;"", Z521=""), "Missing 2nd Comment Source Name",
IF(AND(CONCATENATE(Z521:AH521)&lt;&gt;"", AB521=""), "Missing 2nd Comment Message",
IF(AND($AN$3, $AP$3, CONCATENATE(Z521:AH521)&lt;&gt;"", AG521=""), "Missing 2nd Comment Likes",
IF(AND($AO$3, $AP$3, CONCATENATE(Z521:AH521)&lt;&gt;"", AH521=""), "Missing 2nd Comment Dislikes",
IF(AND(CONCATENATE(Z522:AH522)&lt;&gt;"", Z522=""), "Missing 3rd Comment Source Name",
IF(AND(CONCATENATE(Z522:AH522)&lt;&gt;"", AB522=""), "Missing 3rd Comment Message",
IF(AND($AN$3, $AP$3, CONCATENATE(Z522:AH522)&lt;&gt;"", AG522=""), "Missing 3rd Comment Likes",
IF(AND($AO$3, $AP$3, CONCATENATE(Z522:AH522)&lt;&gt;"", AH522=""), "Missing 3rd Comment Dislikes", "Valid"
)))))))))))))))))))))))))))))))))</f>
        <v>Unused</v>
      </c>
      <c r="C520" s="302"/>
      <c r="D520" s="351" t="s">
        <v>1459</v>
      </c>
      <c r="E520" s="352"/>
      <c r="F520" s="302"/>
      <c r="G520" s="302"/>
      <c r="H520" s="305"/>
      <c r="I520" s="352"/>
      <c r="J520" s="302"/>
      <c r="K520" s="302"/>
      <c r="L520" s="305"/>
      <c r="M520" s="354"/>
      <c r="N520" s="355"/>
      <c r="O520" s="356"/>
      <c r="P520" s="356"/>
      <c r="Q520" s="357"/>
      <c r="R520" s="358"/>
      <c r="S520" s="356"/>
      <c r="T520" s="356"/>
      <c r="U520" s="357"/>
      <c r="V520" s="358"/>
      <c r="W520" s="356"/>
      <c r="X520" s="356"/>
      <c r="Y520" s="359"/>
      <c r="Z520" s="360"/>
      <c r="AA520" s="305"/>
      <c r="AB520" s="354"/>
      <c r="AC520" s="302"/>
      <c r="AD520" s="302"/>
      <c r="AE520" s="302"/>
      <c r="AF520" s="305"/>
      <c r="AG520" s="361"/>
      <c r="AH520" s="458"/>
      <c r="AI520" s="108"/>
      <c r="AJ520" s="108"/>
      <c r="AK520" s="108"/>
      <c r="AL520" s="108"/>
      <c r="AM520" s="108"/>
      <c r="AN520" s="108"/>
      <c r="AO520" s="108"/>
      <c r="AP520" s="108"/>
      <c r="AQ520" s="108"/>
    </row>
    <row r="521" ht="22.5" customHeight="1">
      <c r="B521" s="331"/>
      <c r="D521" s="363"/>
      <c r="E521" s="331"/>
      <c r="H521" s="327"/>
      <c r="I521" s="331"/>
      <c r="L521" s="327"/>
      <c r="M521" s="331"/>
      <c r="N521" s="333"/>
      <c r="O521" s="334"/>
      <c r="P521" s="334"/>
      <c r="Q521" s="335"/>
      <c r="R521" s="336"/>
      <c r="S521" s="334"/>
      <c r="T521" s="334"/>
      <c r="U521" s="335"/>
      <c r="V521" s="336"/>
      <c r="W521" s="334"/>
      <c r="X521" s="334"/>
      <c r="Y521" s="337"/>
      <c r="Z521" s="364"/>
      <c r="AA521" s="327"/>
      <c r="AB521" s="365"/>
      <c r="AF521" s="327"/>
      <c r="AG521" s="366"/>
      <c r="AH521" s="367"/>
      <c r="AI521" s="108"/>
      <c r="AJ521" s="108"/>
      <c r="AK521" s="108"/>
      <c r="AL521" s="108"/>
      <c r="AM521" s="108"/>
      <c r="AN521" s="108"/>
      <c r="AO521" s="108"/>
      <c r="AP521" s="108"/>
      <c r="AQ521" s="108"/>
    </row>
    <row r="522" ht="22.5" customHeight="1">
      <c r="B522" s="181"/>
      <c r="C522" s="309"/>
      <c r="D522" s="368"/>
      <c r="E522" s="181"/>
      <c r="F522" s="309"/>
      <c r="G522" s="309"/>
      <c r="H522" s="310"/>
      <c r="I522" s="181"/>
      <c r="J522" s="309"/>
      <c r="K522" s="309"/>
      <c r="L522" s="310"/>
      <c r="M522" s="181"/>
      <c r="N522" s="342"/>
      <c r="O522" s="343"/>
      <c r="P522" s="343"/>
      <c r="Q522" s="344"/>
      <c r="R522" s="345"/>
      <c r="S522" s="343"/>
      <c r="T522" s="343"/>
      <c r="U522" s="344"/>
      <c r="V522" s="345"/>
      <c r="W522" s="343"/>
      <c r="X522" s="343"/>
      <c r="Y522" s="346"/>
      <c r="Z522" s="369"/>
      <c r="AA522" s="310"/>
      <c r="AB522" s="370"/>
      <c r="AC522" s="309"/>
      <c r="AD522" s="309"/>
      <c r="AE522" s="309"/>
      <c r="AF522" s="310"/>
      <c r="AG522" s="371"/>
      <c r="AH522" s="372"/>
      <c r="AI522" s="108"/>
      <c r="AJ522" s="108"/>
      <c r="AK522" s="108"/>
      <c r="AL522" s="108"/>
      <c r="AM522" s="108"/>
      <c r="AN522" s="108"/>
      <c r="AO522" s="108"/>
      <c r="AP522" s="108"/>
      <c r="AQ522" s="108"/>
    </row>
    <row r="523" ht="22.5" customHeight="1">
      <c r="B523" s="315" t="str">
        <f>IF(ISBLANK(D523), "Missing ID",
IF(CONCATENATE(E523:AG525)="", "Unused",
IF(AND(ISBLANK(E523), ISBLANK(I523)), "Missing Headline and Content",
IF(ISBLANK(M523), "Missing Is True",
IF(AND(M523&lt;&gt;"Yes", M523&lt;&gt;"No"), "Is True must be Yes or No",
IF(AND($AJ$3, NOT(ISBLANK(N523)), NOT(ISNUMBER(N523))), "Changes to Followers for Likes must be a Number",
IF(AND($AK$3, NOT(ISBLANK(O523)), NOT(ISNUMBER(O523))), "Changes to Followers for Disikes must be a Number",
IF(AND($AL$3, NOT(ISBLANK(P523)), NOT(ISNUMBER(P523))), "Changes to Followers for Shares must be a Number",
IF(AND($AM$3, NOT(ISBLANK(Q523)), NOT(ISNUMBER(Q523))), "Changes to Followers for Flags must be a Number",
IF(AND($AJ$3, NOT(ISBLANK(R523)), NOT(ISNUMBER(R523))), "Changes to Credibility for Likes must be a Number",
IF(AND($AK$3, NOT(ISBLANK(S523)), NOT(ISNUMBER(S523))), "Changes to Credibility for Disikes must be a Number",
IF(AND($AL$3, NOT(ISBLANK(T523)), NOT(ISNUMBER(T523))), "Changes to Credibility for Shares must be a Number",
IF(AND($AM$3, NOT(ISBLANK(U523)), NOT(ISNUMBER(U523))), "Changes to Credibility for Flags must be a Number",
IF(AND($AJ$3, $AP$3, NOT(ISBLANK(V523)), NOT(ISNUMBER(V523))), "Number of Likes must be a Number",
IF(AND($AK$3, $AP$3, NOT(ISBLANK(W523)), NOT(ISNUMBER(W523))), "Number of Disikes must be a Number",
IF(AND($AL$3, $AP$3, NOT(ISBLANK(X523)), NOT(ISNUMBER(X523))), "Number of Shares must be a Number",
IF(AND($AM$3, $AP$3, NOT(ISBLANK(Y523)), NOT(ISNUMBER(Y523))), "Number of Flags must be a Number",
IF(AND($AJ$3, $AP$3, NOT(ISBLANK(V523)), V523&lt;0), "Number of Likes cannot be Negative",
IF(AND($AK$3, $AP$3, NOT(ISBLANK(W523)), W523&lt;0), "Number of Disikes cannot be Negative",
IF(AND($AL$3, $AP$3, NOT(ISBLANK(X523)), X523&lt;0), "Number of Shares cannot be Negative",
IF(AND($AM$3, $AP$3, NOT(ISBLANK(Y523)), Y523&lt;0), "Number of Flags cannot be Negative",
IF(AND(CONCATENATE(Z523:AH523)&lt;&gt;"", Z523=""), "Missing 1st Comment Source Name",
IF(AND(CONCATENATE(Z523:AH523)&lt;&gt;"", AB523=""), "Missing 1st Comment Message",
IF(AND($AN$3, $AP$3, CONCATENATE(Z523:AH523)&lt;&gt;"", AG523=""), "Missing 1st Comment Likes",
IF(AND($AO$3, $AP$3, CONCATENATE(Z523:AH523)&lt;&gt;"", AH523=""), "Missing 1st Comment Dislikes",
IF(AND(CONCATENATE(Z524:AH524)&lt;&gt;"", Z524=""), "Missing 2nd Comment Source Name",
IF(AND(CONCATENATE(Z524:AH524)&lt;&gt;"", AB524=""), "Missing 2nd Comment Message",
IF(AND($AN$3, $AP$3, CONCATENATE(Z524:AH524)&lt;&gt;"", AG524=""), "Missing 2nd Comment Likes",
IF(AND($AO$3, $AP$3, CONCATENATE(Z524:AH524)&lt;&gt;"", AH524=""), "Missing 2nd Comment Dislikes",
IF(AND(CONCATENATE(Z525:AH525)&lt;&gt;"", Z525=""), "Missing 3rd Comment Source Name",
IF(AND(CONCATENATE(Z525:AH525)&lt;&gt;"", AB525=""), "Missing 3rd Comment Message",
IF(AND($AN$3, $AP$3, CONCATENATE(Z525:AH525)&lt;&gt;"", AG525=""), "Missing 3rd Comment Likes",
IF(AND($AO$3, $AP$3, CONCATENATE(Z525:AH525)&lt;&gt;"", AH525=""), "Missing 3rd Comment Dislikes", "Valid"
)))))))))))))))))))))))))))))))))</f>
        <v>Unused</v>
      </c>
      <c r="C523" s="302"/>
      <c r="D523" s="316" t="s">
        <v>1460</v>
      </c>
      <c r="E523" s="317"/>
      <c r="F523" s="302"/>
      <c r="G523" s="302"/>
      <c r="H523" s="305"/>
      <c r="I523" s="317"/>
      <c r="J523" s="302"/>
      <c r="K523" s="302"/>
      <c r="L523" s="305"/>
      <c r="M523" s="319"/>
      <c r="N523" s="450"/>
      <c r="O523" s="451"/>
      <c r="P523" s="451"/>
      <c r="Q523" s="452"/>
      <c r="R523" s="453"/>
      <c r="S523" s="451"/>
      <c r="T523" s="451"/>
      <c r="U523" s="452"/>
      <c r="V523" s="453"/>
      <c r="W523" s="451"/>
      <c r="X523" s="451"/>
      <c r="Y523" s="454"/>
      <c r="Z523" s="325"/>
      <c r="AA523" s="305"/>
      <c r="AB523" s="319"/>
      <c r="AC523" s="302"/>
      <c r="AD523" s="302"/>
      <c r="AE523" s="302"/>
      <c r="AF523" s="305"/>
      <c r="AG523" s="328"/>
      <c r="AH523" s="455"/>
      <c r="AI523" s="108"/>
      <c r="AJ523" s="108"/>
      <c r="AK523" s="108"/>
      <c r="AL523" s="108"/>
      <c r="AM523" s="108"/>
      <c r="AN523" s="108"/>
      <c r="AO523" s="108"/>
      <c r="AP523" s="108"/>
      <c r="AQ523" s="108"/>
    </row>
    <row r="524" ht="22.5" customHeight="1">
      <c r="B524" s="331"/>
      <c r="D524" s="332"/>
      <c r="E524" s="331"/>
      <c r="H524" s="327"/>
      <c r="I524" s="331"/>
      <c r="L524" s="327"/>
      <c r="M524" s="331"/>
      <c r="N524" s="333"/>
      <c r="O524" s="334"/>
      <c r="P524" s="334"/>
      <c r="Q524" s="335"/>
      <c r="R524" s="336"/>
      <c r="S524" s="334"/>
      <c r="T524" s="334"/>
      <c r="U524" s="335"/>
      <c r="V524" s="336"/>
      <c r="W524" s="334"/>
      <c r="X524" s="334"/>
      <c r="Y524" s="337"/>
      <c r="Z524" s="338"/>
      <c r="AA524" s="327"/>
      <c r="AB524" s="326"/>
      <c r="AF524" s="327"/>
      <c r="AG524" s="339"/>
      <c r="AH524" s="456"/>
      <c r="AI524" s="108"/>
      <c r="AJ524" s="108"/>
      <c r="AK524" s="108"/>
      <c r="AL524" s="108"/>
      <c r="AM524" s="108"/>
      <c r="AN524" s="108"/>
      <c r="AO524" s="108"/>
      <c r="AP524" s="108"/>
      <c r="AQ524" s="108"/>
    </row>
    <row r="525" ht="22.5" customHeight="1">
      <c r="B525" s="181"/>
      <c r="C525" s="309"/>
      <c r="D525" s="341"/>
      <c r="E525" s="181"/>
      <c r="F525" s="309"/>
      <c r="G525" s="309"/>
      <c r="H525" s="310"/>
      <c r="I525" s="181"/>
      <c r="J525" s="309"/>
      <c r="K525" s="309"/>
      <c r="L525" s="310"/>
      <c r="M525" s="181"/>
      <c r="N525" s="342"/>
      <c r="O525" s="343"/>
      <c r="P525" s="343"/>
      <c r="Q525" s="344"/>
      <c r="R525" s="345"/>
      <c r="S525" s="343"/>
      <c r="T525" s="343"/>
      <c r="U525" s="344"/>
      <c r="V525" s="345"/>
      <c r="W525" s="343"/>
      <c r="X525" s="343"/>
      <c r="Y525" s="346"/>
      <c r="Z525" s="347"/>
      <c r="AA525" s="310"/>
      <c r="AB525" s="348"/>
      <c r="AC525" s="309"/>
      <c r="AD525" s="309"/>
      <c r="AE525" s="309"/>
      <c r="AF525" s="310"/>
      <c r="AG525" s="349"/>
      <c r="AH525" s="457"/>
      <c r="AI525" s="108"/>
      <c r="AJ525" s="108"/>
      <c r="AK525" s="108"/>
      <c r="AL525" s="108"/>
      <c r="AM525" s="108"/>
      <c r="AN525" s="108"/>
      <c r="AO525" s="108"/>
      <c r="AP525" s="108"/>
      <c r="AQ525" s="108"/>
    </row>
    <row r="526" ht="22.5" customHeight="1">
      <c r="B526" s="315" t="str">
        <f>IF(ISBLANK(D526), "Missing ID",
IF(CONCATENATE(E526:AG528)="", "Unused",
IF(AND(ISBLANK(E526), ISBLANK(I526)), "Missing Headline and Content",
IF(ISBLANK(M526), "Missing Is True",
IF(AND(M526&lt;&gt;"Yes", M526&lt;&gt;"No"), "Is True must be Yes or No",
IF(AND($AJ$3, NOT(ISBLANK(N526)), NOT(ISNUMBER(N526))), "Changes to Followers for Likes must be a Number",
IF(AND($AK$3, NOT(ISBLANK(O526)), NOT(ISNUMBER(O526))), "Changes to Followers for Disikes must be a Number",
IF(AND($AL$3, NOT(ISBLANK(P526)), NOT(ISNUMBER(P526))), "Changes to Followers for Shares must be a Number",
IF(AND($AM$3, NOT(ISBLANK(Q526)), NOT(ISNUMBER(Q526))), "Changes to Followers for Flags must be a Number",
IF(AND($AJ$3, NOT(ISBLANK(R526)), NOT(ISNUMBER(R526))), "Changes to Credibility for Likes must be a Number",
IF(AND($AK$3, NOT(ISBLANK(S526)), NOT(ISNUMBER(S526))), "Changes to Credibility for Disikes must be a Number",
IF(AND($AL$3, NOT(ISBLANK(T526)), NOT(ISNUMBER(T526))), "Changes to Credibility for Shares must be a Number",
IF(AND($AM$3, NOT(ISBLANK(U526)), NOT(ISNUMBER(U526))), "Changes to Credibility for Flags must be a Number",
IF(AND($AJ$3, $AP$3, NOT(ISBLANK(V526)), NOT(ISNUMBER(V526))), "Number of Likes must be a Number",
IF(AND($AK$3, $AP$3, NOT(ISBLANK(W526)), NOT(ISNUMBER(W526))), "Number of Disikes must be a Number",
IF(AND($AL$3, $AP$3, NOT(ISBLANK(X526)), NOT(ISNUMBER(X526))), "Number of Shares must be a Number",
IF(AND($AM$3, $AP$3, NOT(ISBLANK(Y526)), NOT(ISNUMBER(Y526))), "Number of Flags must be a Number",
IF(AND($AJ$3, $AP$3, NOT(ISBLANK(V526)), V526&lt;0), "Number of Likes cannot be Negative",
IF(AND($AK$3, $AP$3, NOT(ISBLANK(W526)), W526&lt;0), "Number of Disikes cannot be Negative",
IF(AND($AL$3, $AP$3, NOT(ISBLANK(X526)), X526&lt;0), "Number of Shares cannot be Negative",
IF(AND($AM$3, $AP$3, NOT(ISBLANK(Y526)), Y526&lt;0), "Number of Flags cannot be Negative",
IF(AND(CONCATENATE(Z526:AH526)&lt;&gt;"", Z526=""), "Missing 1st Comment Source Name",
IF(AND(CONCATENATE(Z526:AH526)&lt;&gt;"", AB526=""), "Missing 1st Comment Message",
IF(AND($AN$3, $AP$3, CONCATENATE(Z526:AH526)&lt;&gt;"", AG526=""), "Missing 1st Comment Likes",
IF(AND($AO$3, $AP$3, CONCATENATE(Z526:AH526)&lt;&gt;"", AH526=""), "Missing 1st Comment Dislikes",
IF(AND(CONCATENATE(Z527:AH527)&lt;&gt;"", Z527=""), "Missing 2nd Comment Source Name",
IF(AND(CONCATENATE(Z527:AH527)&lt;&gt;"", AB527=""), "Missing 2nd Comment Message",
IF(AND($AN$3, $AP$3, CONCATENATE(Z527:AH527)&lt;&gt;"", AG527=""), "Missing 2nd Comment Likes",
IF(AND($AO$3, $AP$3, CONCATENATE(Z527:AH527)&lt;&gt;"", AH527=""), "Missing 2nd Comment Dislikes",
IF(AND(CONCATENATE(Z528:AH528)&lt;&gt;"", Z528=""), "Missing 3rd Comment Source Name",
IF(AND(CONCATENATE(Z528:AH528)&lt;&gt;"", AB528=""), "Missing 3rd Comment Message",
IF(AND($AN$3, $AP$3, CONCATENATE(Z528:AH528)&lt;&gt;"", AG528=""), "Missing 3rd Comment Likes",
IF(AND($AO$3, $AP$3, CONCATENATE(Z528:AH528)&lt;&gt;"", AH528=""), "Missing 3rd Comment Dislikes", "Valid"
)))))))))))))))))))))))))))))))))</f>
        <v>Unused</v>
      </c>
      <c r="C526" s="302"/>
      <c r="D526" s="351" t="s">
        <v>1461</v>
      </c>
      <c r="E526" s="352"/>
      <c r="F526" s="302"/>
      <c r="G526" s="302"/>
      <c r="H526" s="305"/>
      <c r="I526" s="352"/>
      <c r="J526" s="302"/>
      <c r="K526" s="302"/>
      <c r="L526" s="305"/>
      <c r="M526" s="354"/>
      <c r="N526" s="355"/>
      <c r="O526" s="356"/>
      <c r="P526" s="356"/>
      <c r="Q526" s="357"/>
      <c r="R526" s="358"/>
      <c r="S526" s="356"/>
      <c r="T526" s="356"/>
      <c r="U526" s="357"/>
      <c r="V526" s="358"/>
      <c r="W526" s="356"/>
      <c r="X526" s="356"/>
      <c r="Y526" s="359"/>
      <c r="Z526" s="360"/>
      <c r="AA526" s="305"/>
      <c r="AB526" s="354"/>
      <c r="AC526" s="302"/>
      <c r="AD526" s="302"/>
      <c r="AE526" s="302"/>
      <c r="AF526" s="305"/>
      <c r="AG526" s="361"/>
      <c r="AH526" s="458"/>
      <c r="AI526" s="108"/>
      <c r="AJ526" s="108"/>
      <c r="AK526" s="108"/>
      <c r="AL526" s="108"/>
      <c r="AM526" s="108"/>
      <c r="AN526" s="108"/>
      <c r="AO526" s="108"/>
      <c r="AP526" s="108"/>
      <c r="AQ526" s="108"/>
    </row>
    <row r="527" ht="22.5" customHeight="1">
      <c r="B527" s="331"/>
      <c r="D527" s="363"/>
      <c r="E527" s="331"/>
      <c r="H527" s="327"/>
      <c r="I527" s="331"/>
      <c r="L527" s="327"/>
      <c r="M527" s="331"/>
      <c r="N527" s="333"/>
      <c r="O527" s="334"/>
      <c r="P527" s="334"/>
      <c r="Q527" s="335"/>
      <c r="R527" s="336"/>
      <c r="S527" s="334"/>
      <c r="T527" s="334"/>
      <c r="U527" s="335"/>
      <c r="V527" s="336"/>
      <c r="W527" s="334"/>
      <c r="X527" s="334"/>
      <c r="Y527" s="337"/>
      <c r="Z527" s="364"/>
      <c r="AA527" s="327"/>
      <c r="AB527" s="365"/>
      <c r="AF527" s="327"/>
      <c r="AG527" s="366"/>
      <c r="AH527" s="367"/>
      <c r="AI527" s="108"/>
      <c r="AJ527" s="108"/>
      <c r="AK527" s="108"/>
      <c r="AL527" s="108"/>
      <c r="AM527" s="108"/>
      <c r="AN527" s="108"/>
      <c r="AO527" s="108"/>
      <c r="AP527" s="108"/>
      <c r="AQ527" s="108"/>
    </row>
    <row r="528" ht="22.5" customHeight="1">
      <c r="B528" s="181"/>
      <c r="C528" s="309"/>
      <c r="D528" s="368"/>
      <c r="E528" s="181"/>
      <c r="F528" s="309"/>
      <c r="G528" s="309"/>
      <c r="H528" s="310"/>
      <c r="I528" s="181"/>
      <c r="J528" s="309"/>
      <c r="K528" s="309"/>
      <c r="L528" s="310"/>
      <c r="M528" s="181"/>
      <c r="N528" s="342"/>
      <c r="O528" s="343"/>
      <c r="P528" s="343"/>
      <c r="Q528" s="344"/>
      <c r="R528" s="345"/>
      <c r="S528" s="343"/>
      <c r="T528" s="343"/>
      <c r="U528" s="344"/>
      <c r="V528" s="345"/>
      <c r="W528" s="343"/>
      <c r="X528" s="343"/>
      <c r="Y528" s="346"/>
      <c r="Z528" s="369"/>
      <c r="AA528" s="310"/>
      <c r="AB528" s="370"/>
      <c r="AC528" s="309"/>
      <c r="AD528" s="309"/>
      <c r="AE528" s="309"/>
      <c r="AF528" s="310"/>
      <c r="AG528" s="371"/>
      <c r="AH528" s="372"/>
      <c r="AI528" s="108"/>
      <c r="AJ528" s="108"/>
      <c r="AK528" s="108"/>
      <c r="AL528" s="108"/>
      <c r="AM528" s="108"/>
      <c r="AN528" s="108"/>
      <c r="AO528" s="108"/>
      <c r="AP528" s="108"/>
      <c r="AQ528" s="108"/>
    </row>
    <row r="529" ht="22.5" customHeight="1">
      <c r="B529" s="315" t="str">
        <f>IF(ISBLANK(D529), "Missing ID",
IF(CONCATENATE(E529:AG531)="", "Unused",
IF(AND(ISBLANK(E529), ISBLANK(I529)), "Missing Headline and Content",
IF(ISBLANK(M529), "Missing Is True",
IF(AND(M529&lt;&gt;"Yes", M529&lt;&gt;"No"), "Is True must be Yes or No",
IF(AND($AJ$3, NOT(ISBLANK(N529)), NOT(ISNUMBER(N529))), "Changes to Followers for Likes must be a Number",
IF(AND($AK$3, NOT(ISBLANK(O529)), NOT(ISNUMBER(O529))), "Changes to Followers for Disikes must be a Number",
IF(AND($AL$3, NOT(ISBLANK(P529)), NOT(ISNUMBER(P529))), "Changes to Followers for Shares must be a Number",
IF(AND($AM$3, NOT(ISBLANK(Q529)), NOT(ISNUMBER(Q529))), "Changes to Followers for Flags must be a Number",
IF(AND($AJ$3, NOT(ISBLANK(R529)), NOT(ISNUMBER(R529))), "Changes to Credibility for Likes must be a Number",
IF(AND($AK$3, NOT(ISBLANK(S529)), NOT(ISNUMBER(S529))), "Changes to Credibility for Disikes must be a Number",
IF(AND($AL$3, NOT(ISBLANK(T529)), NOT(ISNUMBER(T529))), "Changes to Credibility for Shares must be a Number",
IF(AND($AM$3, NOT(ISBLANK(U529)), NOT(ISNUMBER(U529))), "Changes to Credibility for Flags must be a Number",
IF(AND($AJ$3, $AP$3, NOT(ISBLANK(V529)), NOT(ISNUMBER(V529))), "Number of Likes must be a Number",
IF(AND($AK$3, $AP$3, NOT(ISBLANK(W529)), NOT(ISNUMBER(W529))), "Number of Disikes must be a Number",
IF(AND($AL$3, $AP$3, NOT(ISBLANK(X529)), NOT(ISNUMBER(X529))), "Number of Shares must be a Number",
IF(AND($AM$3, $AP$3, NOT(ISBLANK(Y529)), NOT(ISNUMBER(Y529))), "Number of Flags must be a Number",
IF(AND($AJ$3, $AP$3, NOT(ISBLANK(V529)), V529&lt;0), "Number of Likes cannot be Negative",
IF(AND($AK$3, $AP$3, NOT(ISBLANK(W529)), W529&lt;0), "Number of Disikes cannot be Negative",
IF(AND($AL$3, $AP$3, NOT(ISBLANK(X529)), X529&lt;0), "Number of Shares cannot be Negative",
IF(AND($AM$3, $AP$3, NOT(ISBLANK(Y529)), Y529&lt;0), "Number of Flags cannot be Negative",
IF(AND(CONCATENATE(Z529:AH529)&lt;&gt;"", Z529=""), "Missing 1st Comment Source Name",
IF(AND(CONCATENATE(Z529:AH529)&lt;&gt;"", AB529=""), "Missing 1st Comment Message",
IF(AND($AN$3, $AP$3, CONCATENATE(Z529:AH529)&lt;&gt;"", AG529=""), "Missing 1st Comment Likes",
IF(AND($AO$3, $AP$3, CONCATENATE(Z529:AH529)&lt;&gt;"", AH529=""), "Missing 1st Comment Dislikes",
IF(AND(CONCATENATE(Z530:AH530)&lt;&gt;"", Z530=""), "Missing 2nd Comment Source Name",
IF(AND(CONCATENATE(Z530:AH530)&lt;&gt;"", AB530=""), "Missing 2nd Comment Message",
IF(AND($AN$3, $AP$3, CONCATENATE(Z530:AH530)&lt;&gt;"", AG530=""), "Missing 2nd Comment Likes",
IF(AND($AO$3, $AP$3, CONCATENATE(Z530:AH530)&lt;&gt;"", AH530=""), "Missing 2nd Comment Dislikes",
IF(AND(CONCATENATE(Z531:AH531)&lt;&gt;"", Z531=""), "Missing 3rd Comment Source Name",
IF(AND(CONCATENATE(Z531:AH531)&lt;&gt;"", AB531=""), "Missing 3rd Comment Message",
IF(AND($AN$3, $AP$3, CONCATENATE(Z531:AH531)&lt;&gt;"", AG531=""), "Missing 3rd Comment Likes",
IF(AND($AO$3, $AP$3, CONCATENATE(Z531:AH531)&lt;&gt;"", AH531=""), "Missing 3rd Comment Dislikes", "Valid"
)))))))))))))))))))))))))))))))))</f>
        <v>Unused</v>
      </c>
      <c r="C529" s="302"/>
      <c r="D529" s="316" t="s">
        <v>1462</v>
      </c>
      <c r="E529" s="317"/>
      <c r="F529" s="302"/>
      <c r="G529" s="302"/>
      <c r="H529" s="305"/>
      <c r="I529" s="317"/>
      <c r="J529" s="302"/>
      <c r="K529" s="302"/>
      <c r="L529" s="305"/>
      <c r="M529" s="319"/>
      <c r="N529" s="450"/>
      <c r="O529" s="451"/>
      <c r="P529" s="451"/>
      <c r="Q529" s="452"/>
      <c r="R529" s="453"/>
      <c r="S529" s="451"/>
      <c r="T529" s="451"/>
      <c r="U529" s="452"/>
      <c r="V529" s="453"/>
      <c r="W529" s="451"/>
      <c r="X529" s="451"/>
      <c r="Y529" s="454"/>
      <c r="Z529" s="325"/>
      <c r="AA529" s="305"/>
      <c r="AB529" s="319"/>
      <c r="AC529" s="302"/>
      <c r="AD529" s="302"/>
      <c r="AE529" s="302"/>
      <c r="AF529" s="305"/>
      <c r="AG529" s="328"/>
      <c r="AH529" s="455"/>
      <c r="AI529" s="108"/>
      <c r="AJ529" s="108"/>
      <c r="AK529" s="108"/>
      <c r="AL529" s="108"/>
      <c r="AM529" s="108"/>
      <c r="AN529" s="108"/>
      <c r="AO529" s="108"/>
      <c r="AP529" s="108"/>
      <c r="AQ529" s="108"/>
    </row>
    <row r="530" ht="22.5" customHeight="1">
      <c r="B530" s="331"/>
      <c r="D530" s="332"/>
      <c r="E530" s="331"/>
      <c r="H530" s="327"/>
      <c r="I530" s="331"/>
      <c r="L530" s="327"/>
      <c r="M530" s="331"/>
      <c r="N530" s="333"/>
      <c r="O530" s="334"/>
      <c r="P530" s="334"/>
      <c r="Q530" s="335"/>
      <c r="R530" s="336"/>
      <c r="S530" s="334"/>
      <c r="T530" s="334"/>
      <c r="U530" s="335"/>
      <c r="V530" s="336"/>
      <c r="W530" s="334"/>
      <c r="X530" s="334"/>
      <c r="Y530" s="337"/>
      <c r="Z530" s="338"/>
      <c r="AA530" s="327"/>
      <c r="AB530" s="326"/>
      <c r="AF530" s="327"/>
      <c r="AG530" s="339"/>
      <c r="AH530" s="456"/>
      <c r="AI530" s="108"/>
      <c r="AJ530" s="108"/>
      <c r="AK530" s="108"/>
      <c r="AL530" s="108"/>
      <c r="AM530" s="108"/>
      <c r="AN530" s="108"/>
      <c r="AO530" s="108"/>
      <c r="AP530" s="108"/>
      <c r="AQ530" s="108"/>
    </row>
    <row r="531" ht="22.5" customHeight="1">
      <c r="B531" s="181"/>
      <c r="C531" s="309"/>
      <c r="D531" s="341"/>
      <c r="E531" s="181"/>
      <c r="F531" s="309"/>
      <c r="G531" s="309"/>
      <c r="H531" s="310"/>
      <c r="I531" s="181"/>
      <c r="J531" s="309"/>
      <c r="K531" s="309"/>
      <c r="L531" s="310"/>
      <c r="M531" s="181"/>
      <c r="N531" s="342"/>
      <c r="O531" s="343"/>
      <c r="P531" s="343"/>
      <c r="Q531" s="344"/>
      <c r="R531" s="345"/>
      <c r="S531" s="343"/>
      <c r="T531" s="343"/>
      <c r="U531" s="344"/>
      <c r="V531" s="345"/>
      <c r="W531" s="343"/>
      <c r="X531" s="343"/>
      <c r="Y531" s="346"/>
      <c r="Z531" s="347"/>
      <c r="AA531" s="310"/>
      <c r="AB531" s="348"/>
      <c r="AC531" s="309"/>
      <c r="AD531" s="309"/>
      <c r="AE531" s="309"/>
      <c r="AF531" s="310"/>
      <c r="AG531" s="349"/>
      <c r="AH531" s="457"/>
      <c r="AI531" s="108"/>
      <c r="AJ531" s="108"/>
      <c r="AK531" s="108"/>
      <c r="AL531" s="108"/>
      <c r="AM531" s="108"/>
      <c r="AN531" s="108"/>
      <c r="AO531" s="108"/>
      <c r="AP531" s="108"/>
      <c r="AQ531" s="108"/>
    </row>
    <row r="532" ht="22.5" customHeight="1">
      <c r="B532" s="315" t="str">
        <f>IF(ISBLANK(D532), "Missing ID",
IF(CONCATENATE(E532:AG534)="", "Unused",
IF(AND(ISBLANK(E532), ISBLANK(I532)), "Missing Headline and Content",
IF(ISBLANK(M532), "Missing Is True",
IF(AND(M532&lt;&gt;"Yes", M532&lt;&gt;"No"), "Is True must be Yes or No",
IF(AND($AJ$3, NOT(ISBLANK(N532)), NOT(ISNUMBER(N532))), "Changes to Followers for Likes must be a Number",
IF(AND($AK$3, NOT(ISBLANK(O532)), NOT(ISNUMBER(O532))), "Changes to Followers for Disikes must be a Number",
IF(AND($AL$3, NOT(ISBLANK(P532)), NOT(ISNUMBER(P532))), "Changes to Followers for Shares must be a Number",
IF(AND($AM$3, NOT(ISBLANK(Q532)), NOT(ISNUMBER(Q532))), "Changes to Followers for Flags must be a Number",
IF(AND($AJ$3, NOT(ISBLANK(R532)), NOT(ISNUMBER(R532))), "Changes to Credibility for Likes must be a Number",
IF(AND($AK$3, NOT(ISBLANK(S532)), NOT(ISNUMBER(S532))), "Changes to Credibility for Disikes must be a Number",
IF(AND($AL$3, NOT(ISBLANK(T532)), NOT(ISNUMBER(T532))), "Changes to Credibility for Shares must be a Number",
IF(AND($AM$3, NOT(ISBLANK(U532)), NOT(ISNUMBER(U532))), "Changes to Credibility for Flags must be a Number",
IF(AND($AJ$3, $AP$3, NOT(ISBLANK(V532)), NOT(ISNUMBER(V532))), "Number of Likes must be a Number",
IF(AND($AK$3, $AP$3, NOT(ISBLANK(W532)), NOT(ISNUMBER(W532))), "Number of Disikes must be a Number",
IF(AND($AL$3, $AP$3, NOT(ISBLANK(X532)), NOT(ISNUMBER(X532))), "Number of Shares must be a Number",
IF(AND($AM$3, $AP$3, NOT(ISBLANK(Y532)), NOT(ISNUMBER(Y532))), "Number of Flags must be a Number",
IF(AND($AJ$3, $AP$3, NOT(ISBLANK(V532)), V532&lt;0), "Number of Likes cannot be Negative",
IF(AND($AK$3, $AP$3, NOT(ISBLANK(W532)), W532&lt;0), "Number of Disikes cannot be Negative",
IF(AND($AL$3, $AP$3, NOT(ISBLANK(X532)), X532&lt;0), "Number of Shares cannot be Negative",
IF(AND($AM$3, $AP$3, NOT(ISBLANK(Y532)), Y532&lt;0), "Number of Flags cannot be Negative",
IF(AND(CONCATENATE(Z532:AH532)&lt;&gt;"", Z532=""), "Missing 1st Comment Source Name",
IF(AND(CONCATENATE(Z532:AH532)&lt;&gt;"", AB532=""), "Missing 1st Comment Message",
IF(AND($AN$3, $AP$3, CONCATENATE(Z532:AH532)&lt;&gt;"", AG532=""), "Missing 1st Comment Likes",
IF(AND($AO$3, $AP$3, CONCATENATE(Z532:AH532)&lt;&gt;"", AH532=""), "Missing 1st Comment Dislikes",
IF(AND(CONCATENATE(Z533:AH533)&lt;&gt;"", Z533=""), "Missing 2nd Comment Source Name",
IF(AND(CONCATENATE(Z533:AH533)&lt;&gt;"", AB533=""), "Missing 2nd Comment Message",
IF(AND($AN$3, $AP$3, CONCATENATE(Z533:AH533)&lt;&gt;"", AG533=""), "Missing 2nd Comment Likes",
IF(AND($AO$3, $AP$3, CONCATENATE(Z533:AH533)&lt;&gt;"", AH533=""), "Missing 2nd Comment Dislikes",
IF(AND(CONCATENATE(Z534:AH534)&lt;&gt;"", Z534=""), "Missing 3rd Comment Source Name",
IF(AND(CONCATENATE(Z534:AH534)&lt;&gt;"", AB534=""), "Missing 3rd Comment Message",
IF(AND($AN$3, $AP$3, CONCATENATE(Z534:AH534)&lt;&gt;"", AG534=""), "Missing 3rd Comment Likes",
IF(AND($AO$3, $AP$3, CONCATENATE(Z534:AH534)&lt;&gt;"", AH534=""), "Missing 3rd Comment Dislikes", "Valid"
)))))))))))))))))))))))))))))))))</f>
        <v>Unused</v>
      </c>
      <c r="C532" s="302"/>
      <c r="D532" s="351" t="s">
        <v>1463</v>
      </c>
      <c r="E532" s="352"/>
      <c r="F532" s="302"/>
      <c r="G532" s="302"/>
      <c r="H532" s="305"/>
      <c r="I532" s="352"/>
      <c r="J532" s="302"/>
      <c r="K532" s="302"/>
      <c r="L532" s="305"/>
      <c r="M532" s="354"/>
      <c r="N532" s="355"/>
      <c r="O532" s="356"/>
      <c r="P532" s="356"/>
      <c r="Q532" s="357"/>
      <c r="R532" s="358"/>
      <c r="S532" s="356"/>
      <c r="T532" s="356"/>
      <c r="U532" s="357"/>
      <c r="V532" s="358"/>
      <c r="W532" s="356"/>
      <c r="X532" s="356"/>
      <c r="Y532" s="359"/>
      <c r="Z532" s="360"/>
      <c r="AA532" s="305"/>
      <c r="AB532" s="354"/>
      <c r="AC532" s="302"/>
      <c r="AD532" s="302"/>
      <c r="AE532" s="302"/>
      <c r="AF532" s="305"/>
      <c r="AG532" s="361"/>
      <c r="AH532" s="458"/>
      <c r="AI532" s="108"/>
      <c r="AJ532" s="108"/>
      <c r="AK532" s="108"/>
      <c r="AL532" s="108"/>
      <c r="AM532" s="108"/>
      <c r="AN532" s="108"/>
      <c r="AO532" s="108"/>
      <c r="AP532" s="108"/>
      <c r="AQ532" s="108"/>
    </row>
    <row r="533" ht="22.5" customHeight="1">
      <c r="B533" s="331"/>
      <c r="D533" s="363"/>
      <c r="E533" s="331"/>
      <c r="H533" s="327"/>
      <c r="I533" s="331"/>
      <c r="L533" s="327"/>
      <c r="M533" s="331"/>
      <c r="N533" s="333"/>
      <c r="O533" s="334"/>
      <c r="P533" s="334"/>
      <c r="Q533" s="335"/>
      <c r="R533" s="336"/>
      <c r="S533" s="334"/>
      <c r="T533" s="334"/>
      <c r="U533" s="335"/>
      <c r="V533" s="336"/>
      <c r="W533" s="334"/>
      <c r="X533" s="334"/>
      <c r="Y533" s="337"/>
      <c r="Z533" s="364"/>
      <c r="AA533" s="327"/>
      <c r="AB533" s="365"/>
      <c r="AF533" s="327"/>
      <c r="AG533" s="366"/>
      <c r="AH533" s="367"/>
      <c r="AI533" s="108"/>
      <c r="AJ533" s="108"/>
      <c r="AK533" s="108"/>
      <c r="AL533" s="108"/>
      <c r="AM533" s="108"/>
      <c r="AN533" s="108"/>
      <c r="AO533" s="108"/>
      <c r="AP533" s="108"/>
      <c r="AQ533" s="108"/>
    </row>
    <row r="534" ht="22.5" customHeight="1">
      <c r="B534" s="181"/>
      <c r="C534" s="309"/>
      <c r="D534" s="368"/>
      <c r="E534" s="181"/>
      <c r="F534" s="309"/>
      <c r="G534" s="309"/>
      <c r="H534" s="310"/>
      <c r="I534" s="181"/>
      <c r="J534" s="309"/>
      <c r="K534" s="309"/>
      <c r="L534" s="310"/>
      <c r="M534" s="181"/>
      <c r="N534" s="342"/>
      <c r="O534" s="343"/>
      <c r="P534" s="343"/>
      <c r="Q534" s="344"/>
      <c r="R534" s="345"/>
      <c r="S534" s="343"/>
      <c r="T534" s="343"/>
      <c r="U534" s="344"/>
      <c r="V534" s="345"/>
      <c r="W534" s="343"/>
      <c r="X534" s="343"/>
      <c r="Y534" s="346"/>
      <c r="Z534" s="369"/>
      <c r="AA534" s="310"/>
      <c r="AB534" s="370"/>
      <c r="AC534" s="309"/>
      <c r="AD534" s="309"/>
      <c r="AE534" s="309"/>
      <c r="AF534" s="310"/>
      <c r="AG534" s="371"/>
      <c r="AH534" s="372"/>
      <c r="AI534" s="108"/>
      <c r="AJ534" s="108"/>
      <c r="AK534" s="108"/>
      <c r="AL534" s="108"/>
      <c r="AM534" s="108"/>
      <c r="AN534" s="108"/>
      <c r="AO534" s="108"/>
      <c r="AP534" s="108"/>
      <c r="AQ534" s="108"/>
    </row>
    <row r="535" ht="22.5" customHeight="1">
      <c r="B535" s="315" t="str">
        <f>IF(ISBLANK(D535), "Missing ID",
IF(CONCATENATE(E535:AG537)="", "Unused",
IF(AND(ISBLANK(E535), ISBLANK(I535)), "Missing Headline and Content",
IF(ISBLANK(M535), "Missing Is True",
IF(AND(M535&lt;&gt;"Yes", M535&lt;&gt;"No"), "Is True must be Yes or No",
IF(AND($AJ$3, NOT(ISBLANK(N535)), NOT(ISNUMBER(N535))), "Changes to Followers for Likes must be a Number",
IF(AND($AK$3, NOT(ISBLANK(O535)), NOT(ISNUMBER(O535))), "Changes to Followers for Disikes must be a Number",
IF(AND($AL$3, NOT(ISBLANK(P535)), NOT(ISNUMBER(P535))), "Changes to Followers for Shares must be a Number",
IF(AND($AM$3, NOT(ISBLANK(Q535)), NOT(ISNUMBER(Q535))), "Changes to Followers for Flags must be a Number",
IF(AND($AJ$3, NOT(ISBLANK(R535)), NOT(ISNUMBER(R535))), "Changes to Credibility for Likes must be a Number",
IF(AND($AK$3, NOT(ISBLANK(S535)), NOT(ISNUMBER(S535))), "Changes to Credibility for Disikes must be a Number",
IF(AND($AL$3, NOT(ISBLANK(T535)), NOT(ISNUMBER(T535))), "Changes to Credibility for Shares must be a Number",
IF(AND($AM$3, NOT(ISBLANK(U535)), NOT(ISNUMBER(U535))), "Changes to Credibility for Flags must be a Number",
IF(AND($AJ$3, $AP$3, NOT(ISBLANK(V535)), NOT(ISNUMBER(V535))), "Number of Likes must be a Number",
IF(AND($AK$3, $AP$3, NOT(ISBLANK(W535)), NOT(ISNUMBER(W535))), "Number of Disikes must be a Number",
IF(AND($AL$3, $AP$3, NOT(ISBLANK(X535)), NOT(ISNUMBER(X535))), "Number of Shares must be a Number",
IF(AND($AM$3, $AP$3, NOT(ISBLANK(Y535)), NOT(ISNUMBER(Y535))), "Number of Flags must be a Number",
IF(AND($AJ$3, $AP$3, NOT(ISBLANK(V535)), V535&lt;0), "Number of Likes cannot be Negative",
IF(AND($AK$3, $AP$3, NOT(ISBLANK(W535)), W535&lt;0), "Number of Disikes cannot be Negative",
IF(AND($AL$3, $AP$3, NOT(ISBLANK(X535)), X535&lt;0), "Number of Shares cannot be Negative",
IF(AND($AM$3, $AP$3, NOT(ISBLANK(Y535)), Y535&lt;0), "Number of Flags cannot be Negative",
IF(AND(CONCATENATE(Z535:AH535)&lt;&gt;"", Z535=""), "Missing 1st Comment Source Name",
IF(AND(CONCATENATE(Z535:AH535)&lt;&gt;"", AB535=""), "Missing 1st Comment Message",
IF(AND($AN$3, $AP$3, CONCATENATE(Z535:AH535)&lt;&gt;"", AG535=""), "Missing 1st Comment Likes",
IF(AND($AO$3, $AP$3, CONCATENATE(Z535:AH535)&lt;&gt;"", AH535=""), "Missing 1st Comment Dislikes",
IF(AND(CONCATENATE(Z536:AH536)&lt;&gt;"", Z536=""), "Missing 2nd Comment Source Name",
IF(AND(CONCATENATE(Z536:AH536)&lt;&gt;"", AB536=""), "Missing 2nd Comment Message",
IF(AND($AN$3, $AP$3, CONCATENATE(Z536:AH536)&lt;&gt;"", AG536=""), "Missing 2nd Comment Likes",
IF(AND($AO$3, $AP$3, CONCATENATE(Z536:AH536)&lt;&gt;"", AH536=""), "Missing 2nd Comment Dislikes",
IF(AND(CONCATENATE(Z537:AH537)&lt;&gt;"", Z537=""), "Missing 3rd Comment Source Name",
IF(AND(CONCATENATE(Z537:AH537)&lt;&gt;"", AB537=""), "Missing 3rd Comment Message",
IF(AND($AN$3, $AP$3, CONCATENATE(Z537:AH537)&lt;&gt;"", AG537=""), "Missing 3rd Comment Likes",
IF(AND($AO$3, $AP$3, CONCATENATE(Z537:AH537)&lt;&gt;"", AH537=""), "Missing 3rd Comment Dislikes", "Valid"
)))))))))))))))))))))))))))))))))</f>
        <v>Unused</v>
      </c>
      <c r="C535" s="302"/>
      <c r="D535" s="316" t="s">
        <v>1464</v>
      </c>
      <c r="E535" s="317"/>
      <c r="F535" s="302"/>
      <c r="G535" s="302"/>
      <c r="H535" s="305"/>
      <c r="I535" s="317"/>
      <c r="J535" s="302"/>
      <c r="K535" s="302"/>
      <c r="L535" s="305"/>
      <c r="M535" s="319"/>
      <c r="N535" s="450"/>
      <c r="O535" s="451"/>
      <c r="P535" s="451"/>
      <c r="Q535" s="452"/>
      <c r="R535" s="453"/>
      <c r="S535" s="451"/>
      <c r="T535" s="451"/>
      <c r="U535" s="452"/>
      <c r="V535" s="453"/>
      <c r="W535" s="451"/>
      <c r="X535" s="451"/>
      <c r="Y535" s="454"/>
      <c r="Z535" s="325"/>
      <c r="AA535" s="305"/>
      <c r="AB535" s="319"/>
      <c r="AC535" s="302"/>
      <c r="AD535" s="302"/>
      <c r="AE535" s="302"/>
      <c r="AF535" s="305"/>
      <c r="AG535" s="328"/>
      <c r="AH535" s="455"/>
      <c r="AI535" s="108"/>
      <c r="AJ535" s="108"/>
      <c r="AK535" s="108"/>
      <c r="AL535" s="108"/>
      <c r="AM535" s="108"/>
      <c r="AN535" s="108"/>
      <c r="AO535" s="108"/>
      <c r="AP535" s="108"/>
      <c r="AQ535" s="108"/>
    </row>
    <row r="536" ht="22.5" customHeight="1">
      <c r="B536" s="331"/>
      <c r="D536" s="332"/>
      <c r="E536" s="331"/>
      <c r="H536" s="327"/>
      <c r="I536" s="331"/>
      <c r="L536" s="327"/>
      <c r="M536" s="331"/>
      <c r="N536" s="333"/>
      <c r="O536" s="334"/>
      <c r="P536" s="334"/>
      <c r="Q536" s="335"/>
      <c r="R536" s="336"/>
      <c r="S536" s="334"/>
      <c r="T536" s="334"/>
      <c r="U536" s="335"/>
      <c r="V536" s="336"/>
      <c r="W536" s="334"/>
      <c r="X536" s="334"/>
      <c r="Y536" s="337"/>
      <c r="Z536" s="338"/>
      <c r="AA536" s="327"/>
      <c r="AB536" s="326"/>
      <c r="AF536" s="327"/>
      <c r="AG536" s="339"/>
      <c r="AH536" s="456"/>
      <c r="AI536" s="108"/>
      <c r="AJ536" s="108"/>
      <c r="AK536" s="108"/>
      <c r="AL536" s="108"/>
      <c r="AM536" s="108"/>
      <c r="AN536" s="108"/>
      <c r="AO536" s="108"/>
      <c r="AP536" s="108"/>
      <c r="AQ536" s="108"/>
    </row>
    <row r="537" ht="22.5" customHeight="1">
      <c r="B537" s="181"/>
      <c r="C537" s="309"/>
      <c r="D537" s="341"/>
      <c r="E537" s="181"/>
      <c r="F537" s="309"/>
      <c r="G537" s="309"/>
      <c r="H537" s="310"/>
      <c r="I537" s="181"/>
      <c r="J537" s="309"/>
      <c r="K537" s="309"/>
      <c r="L537" s="310"/>
      <c r="M537" s="181"/>
      <c r="N537" s="342"/>
      <c r="O537" s="343"/>
      <c r="P537" s="343"/>
      <c r="Q537" s="344"/>
      <c r="R537" s="345"/>
      <c r="S537" s="343"/>
      <c r="T537" s="343"/>
      <c r="U537" s="344"/>
      <c r="V537" s="345"/>
      <c r="W537" s="343"/>
      <c r="X537" s="343"/>
      <c r="Y537" s="346"/>
      <c r="Z537" s="347"/>
      <c r="AA537" s="310"/>
      <c r="AB537" s="348"/>
      <c r="AC537" s="309"/>
      <c r="AD537" s="309"/>
      <c r="AE537" s="309"/>
      <c r="AF537" s="310"/>
      <c r="AG537" s="349"/>
      <c r="AH537" s="457"/>
      <c r="AI537" s="108"/>
      <c r="AJ537" s="108"/>
      <c r="AK537" s="108"/>
      <c r="AL537" s="108"/>
      <c r="AM537" s="108"/>
      <c r="AN537" s="108"/>
      <c r="AO537" s="108"/>
      <c r="AP537" s="108"/>
      <c r="AQ537" s="108"/>
    </row>
    <row r="538" ht="22.5" customHeight="1">
      <c r="B538" s="315" t="str">
        <f>IF(ISBLANK(D538), "Missing ID",
IF(CONCATENATE(E538:AG540)="", "Unused",
IF(AND(ISBLANK(E538), ISBLANK(I538)), "Missing Headline and Content",
IF(ISBLANK(M538), "Missing Is True",
IF(AND(M538&lt;&gt;"Yes", M538&lt;&gt;"No"), "Is True must be Yes or No",
IF(AND($AJ$3, NOT(ISBLANK(N538)), NOT(ISNUMBER(N538))), "Changes to Followers for Likes must be a Number",
IF(AND($AK$3, NOT(ISBLANK(O538)), NOT(ISNUMBER(O538))), "Changes to Followers for Disikes must be a Number",
IF(AND($AL$3, NOT(ISBLANK(P538)), NOT(ISNUMBER(P538))), "Changes to Followers for Shares must be a Number",
IF(AND($AM$3, NOT(ISBLANK(Q538)), NOT(ISNUMBER(Q538))), "Changes to Followers for Flags must be a Number",
IF(AND($AJ$3, NOT(ISBLANK(R538)), NOT(ISNUMBER(R538))), "Changes to Credibility for Likes must be a Number",
IF(AND($AK$3, NOT(ISBLANK(S538)), NOT(ISNUMBER(S538))), "Changes to Credibility for Disikes must be a Number",
IF(AND($AL$3, NOT(ISBLANK(T538)), NOT(ISNUMBER(T538))), "Changes to Credibility for Shares must be a Number",
IF(AND($AM$3, NOT(ISBLANK(U538)), NOT(ISNUMBER(U538))), "Changes to Credibility for Flags must be a Number",
IF(AND($AJ$3, $AP$3, NOT(ISBLANK(V538)), NOT(ISNUMBER(V538))), "Number of Likes must be a Number",
IF(AND($AK$3, $AP$3, NOT(ISBLANK(W538)), NOT(ISNUMBER(W538))), "Number of Disikes must be a Number",
IF(AND($AL$3, $AP$3, NOT(ISBLANK(X538)), NOT(ISNUMBER(X538))), "Number of Shares must be a Number",
IF(AND($AM$3, $AP$3, NOT(ISBLANK(Y538)), NOT(ISNUMBER(Y538))), "Number of Flags must be a Number",
IF(AND($AJ$3, $AP$3, NOT(ISBLANK(V538)), V538&lt;0), "Number of Likes cannot be Negative",
IF(AND($AK$3, $AP$3, NOT(ISBLANK(W538)), W538&lt;0), "Number of Disikes cannot be Negative",
IF(AND($AL$3, $AP$3, NOT(ISBLANK(X538)), X538&lt;0), "Number of Shares cannot be Negative",
IF(AND($AM$3, $AP$3, NOT(ISBLANK(Y538)), Y538&lt;0), "Number of Flags cannot be Negative",
IF(AND(CONCATENATE(Z538:AH538)&lt;&gt;"", Z538=""), "Missing 1st Comment Source Name",
IF(AND(CONCATENATE(Z538:AH538)&lt;&gt;"", AB538=""), "Missing 1st Comment Message",
IF(AND($AN$3, $AP$3, CONCATENATE(Z538:AH538)&lt;&gt;"", AG538=""), "Missing 1st Comment Likes",
IF(AND($AO$3, $AP$3, CONCATENATE(Z538:AH538)&lt;&gt;"", AH538=""), "Missing 1st Comment Dislikes",
IF(AND(CONCATENATE(Z539:AH539)&lt;&gt;"", Z539=""), "Missing 2nd Comment Source Name",
IF(AND(CONCATENATE(Z539:AH539)&lt;&gt;"", AB539=""), "Missing 2nd Comment Message",
IF(AND($AN$3, $AP$3, CONCATENATE(Z539:AH539)&lt;&gt;"", AG539=""), "Missing 2nd Comment Likes",
IF(AND($AO$3, $AP$3, CONCATENATE(Z539:AH539)&lt;&gt;"", AH539=""), "Missing 2nd Comment Dislikes",
IF(AND(CONCATENATE(Z540:AH540)&lt;&gt;"", Z540=""), "Missing 3rd Comment Source Name",
IF(AND(CONCATENATE(Z540:AH540)&lt;&gt;"", AB540=""), "Missing 3rd Comment Message",
IF(AND($AN$3, $AP$3, CONCATENATE(Z540:AH540)&lt;&gt;"", AG540=""), "Missing 3rd Comment Likes",
IF(AND($AO$3, $AP$3, CONCATENATE(Z540:AH540)&lt;&gt;"", AH540=""), "Missing 3rd Comment Dislikes", "Valid"
)))))))))))))))))))))))))))))))))</f>
        <v>Unused</v>
      </c>
      <c r="C538" s="302"/>
      <c r="D538" s="351" t="s">
        <v>1465</v>
      </c>
      <c r="E538" s="352"/>
      <c r="F538" s="302"/>
      <c r="G538" s="302"/>
      <c r="H538" s="305"/>
      <c r="I538" s="352"/>
      <c r="J538" s="302"/>
      <c r="K538" s="302"/>
      <c r="L538" s="305"/>
      <c r="M538" s="354"/>
      <c r="N538" s="355"/>
      <c r="O538" s="356"/>
      <c r="P538" s="356"/>
      <c r="Q538" s="357"/>
      <c r="R538" s="358"/>
      <c r="S538" s="356"/>
      <c r="T538" s="356"/>
      <c r="U538" s="357"/>
      <c r="V538" s="358"/>
      <c r="W538" s="356"/>
      <c r="X538" s="356"/>
      <c r="Y538" s="359"/>
      <c r="Z538" s="360"/>
      <c r="AA538" s="305"/>
      <c r="AB538" s="354"/>
      <c r="AC538" s="302"/>
      <c r="AD538" s="302"/>
      <c r="AE538" s="302"/>
      <c r="AF538" s="305"/>
      <c r="AG538" s="361"/>
      <c r="AH538" s="458"/>
      <c r="AI538" s="108"/>
      <c r="AJ538" s="108"/>
      <c r="AK538" s="108"/>
      <c r="AL538" s="108"/>
      <c r="AM538" s="108"/>
      <c r="AN538" s="108"/>
      <c r="AO538" s="108"/>
      <c r="AP538" s="108"/>
      <c r="AQ538" s="108"/>
    </row>
    <row r="539" ht="22.5" customHeight="1">
      <c r="B539" s="331"/>
      <c r="D539" s="363"/>
      <c r="E539" s="331"/>
      <c r="H539" s="327"/>
      <c r="I539" s="331"/>
      <c r="L539" s="327"/>
      <c r="M539" s="331"/>
      <c r="N539" s="333"/>
      <c r="O539" s="334"/>
      <c r="P539" s="334"/>
      <c r="Q539" s="335"/>
      <c r="R539" s="336"/>
      <c r="S539" s="334"/>
      <c r="T539" s="334"/>
      <c r="U539" s="335"/>
      <c r="V539" s="336"/>
      <c r="W539" s="334"/>
      <c r="X539" s="334"/>
      <c r="Y539" s="337"/>
      <c r="Z539" s="364"/>
      <c r="AA539" s="327"/>
      <c r="AB539" s="365"/>
      <c r="AF539" s="327"/>
      <c r="AG539" s="366"/>
      <c r="AH539" s="367"/>
      <c r="AI539" s="108"/>
      <c r="AJ539" s="108"/>
      <c r="AK539" s="108"/>
      <c r="AL539" s="108"/>
      <c r="AM539" s="108"/>
      <c r="AN539" s="108"/>
      <c r="AO539" s="108"/>
      <c r="AP539" s="108"/>
      <c r="AQ539" s="108"/>
    </row>
    <row r="540" ht="22.5" customHeight="1">
      <c r="B540" s="181"/>
      <c r="C540" s="309"/>
      <c r="D540" s="368"/>
      <c r="E540" s="181"/>
      <c r="F540" s="309"/>
      <c r="G540" s="309"/>
      <c r="H540" s="310"/>
      <c r="I540" s="181"/>
      <c r="J540" s="309"/>
      <c r="K540" s="309"/>
      <c r="L540" s="310"/>
      <c r="M540" s="181"/>
      <c r="N540" s="342"/>
      <c r="O540" s="343"/>
      <c r="P540" s="343"/>
      <c r="Q540" s="344"/>
      <c r="R540" s="345"/>
      <c r="S540" s="343"/>
      <c r="T540" s="343"/>
      <c r="U540" s="344"/>
      <c r="V540" s="345"/>
      <c r="W540" s="343"/>
      <c r="X540" s="343"/>
      <c r="Y540" s="346"/>
      <c r="Z540" s="369"/>
      <c r="AA540" s="310"/>
      <c r="AB540" s="370"/>
      <c r="AC540" s="309"/>
      <c r="AD540" s="309"/>
      <c r="AE540" s="309"/>
      <c r="AF540" s="310"/>
      <c r="AG540" s="371"/>
      <c r="AH540" s="372"/>
      <c r="AI540" s="108"/>
      <c r="AJ540" s="108"/>
      <c r="AK540" s="108"/>
      <c r="AL540" s="108"/>
      <c r="AM540" s="108"/>
      <c r="AN540" s="108"/>
      <c r="AO540" s="108"/>
      <c r="AP540" s="108"/>
      <c r="AQ540" s="108"/>
    </row>
    <row r="541" ht="22.5" customHeight="1">
      <c r="B541" s="315" t="str">
        <f>IF(ISBLANK(D541), "Missing ID",
IF(CONCATENATE(E541:AG543)="", "Unused",
IF(AND(ISBLANK(E541), ISBLANK(I541)), "Missing Headline and Content",
IF(ISBLANK(M541), "Missing Is True",
IF(AND(M541&lt;&gt;"Yes", M541&lt;&gt;"No"), "Is True must be Yes or No",
IF(AND($AJ$3, NOT(ISBLANK(N541)), NOT(ISNUMBER(N541))), "Changes to Followers for Likes must be a Number",
IF(AND($AK$3, NOT(ISBLANK(O541)), NOT(ISNUMBER(O541))), "Changes to Followers for Disikes must be a Number",
IF(AND($AL$3, NOT(ISBLANK(P541)), NOT(ISNUMBER(P541))), "Changes to Followers for Shares must be a Number",
IF(AND($AM$3, NOT(ISBLANK(Q541)), NOT(ISNUMBER(Q541))), "Changes to Followers for Flags must be a Number",
IF(AND($AJ$3, NOT(ISBLANK(R541)), NOT(ISNUMBER(R541))), "Changes to Credibility for Likes must be a Number",
IF(AND($AK$3, NOT(ISBLANK(S541)), NOT(ISNUMBER(S541))), "Changes to Credibility for Disikes must be a Number",
IF(AND($AL$3, NOT(ISBLANK(T541)), NOT(ISNUMBER(T541))), "Changes to Credibility for Shares must be a Number",
IF(AND($AM$3, NOT(ISBLANK(U541)), NOT(ISNUMBER(U541))), "Changes to Credibility for Flags must be a Number",
IF(AND($AJ$3, $AP$3, NOT(ISBLANK(V541)), NOT(ISNUMBER(V541))), "Number of Likes must be a Number",
IF(AND($AK$3, $AP$3, NOT(ISBLANK(W541)), NOT(ISNUMBER(W541))), "Number of Disikes must be a Number",
IF(AND($AL$3, $AP$3, NOT(ISBLANK(X541)), NOT(ISNUMBER(X541))), "Number of Shares must be a Number",
IF(AND($AM$3, $AP$3, NOT(ISBLANK(Y541)), NOT(ISNUMBER(Y541))), "Number of Flags must be a Number",
IF(AND($AJ$3, $AP$3, NOT(ISBLANK(V541)), V541&lt;0), "Number of Likes cannot be Negative",
IF(AND($AK$3, $AP$3, NOT(ISBLANK(W541)), W541&lt;0), "Number of Disikes cannot be Negative",
IF(AND($AL$3, $AP$3, NOT(ISBLANK(X541)), X541&lt;0), "Number of Shares cannot be Negative",
IF(AND($AM$3, $AP$3, NOT(ISBLANK(Y541)), Y541&lt;0), "Number of Flags cannot be Negative",
IF(AND(CONCATENATE(Z541:AH541)&lt;&gt;"", Z541=""), "Missing 1st Comment Source Name",
IF(AND(CONCATENATE(Z541:AH541)&lt;&gt;"", AB541=""), "Missing 1st Comment Message",
IF(AND($AN$3, $AP$3, CONCATENATE(Z541:AH541)&lt;&gt;"", AG541=""), "Missing 1st Comment Likes",
IF(AND($AO$3, $AP$3, CONCATENATE(Z541:AH541)&lt;&gt;"", AH541=""), "Missing 1st Comment Dislikes",
IF(AND(CONCATENATE(Z542:AH542)&lt;&gt;"", Z542=""), "Missing 2nd Comment Source Name",
IF(AND(CONCATENATE(Z542:AH542)&lt;&gt;"", AB542=""), "Missing 2nd Comment Message",
IF(AND($AN$3, $AP$3, CONCATENATE(Z542:AH542)&lt;&gt;"", AG542=""), "Missing 2nd Comment Likes",
IF(AND($AO$3, $AP$3, CONCATENATE(Z542:AH542)&lt;&gt;"", AH542=""), "Missing 2nd Comment Dislikes",
IF(AND(CONCATENATE(Z543:AH543)&lt;&gt;"", Z543=""), "Missing 3rd Comment Source Name",
IF(AND(CONCATENATE(Z543:AH543)&lt;&gt;"", AB543=""), "Missing 3rd Comment Message",
IF(AND($AN$3, $AP$3, CONCATENATE(Z543:AH543)&lt;&gt;"", AG543=""), "Missing 3rd Comment Likes",
IF(AND($AO$3, $AP$3, CONCATENATE(Z543:AH543)&lt;&gt;"", AH543=""), "Missing 3rd Comment Dislikes", "Valid"
)))))))))))))))))))))))))))))))))</f>
        <v>Unused</v>
      </c>
      <c r="C541" s="302"/>
      <c r="D541" s="316" t="s">
        <v>1466</v>
      </c>
      <c r="E541" s="317"/>
      <c r="F541" s="302"/>
      <c r="G541" s="302"/>
      <c r="H541" s="305"/>
      <c r="I541" s="317"/>
      <c r="J541" s="302"/>
      <c r="K541" s="302"/>
      <c r="L541" s="305"/>
      <c r="M541" s="319"/>
      <c r="N541" s="450"/>
      <c r="O541" s="451"/>
      <c r="P541" s="451"/>
      <c r="Q541" s="452"/>
      <c r="R541" s="453"/>
      <c r="S541" s="451"/>
      <c r="T541" s="451"/>
      <c r="U541" s="452"/>
      <c r="V541" s="453"/>
      <c r="W541" s="451"/>
      <c r="X541" s="451"/>
      <c r="Y541" s="454"/>
      <c r="Z541" s="325"/>
      <c r="AA541" s="305"/>
      <c r="AB541" s="319"/>
      <c r="AC541" s="302"/>
      <c r="AD541" s="302"/>
      <c r="AE541" s="302"/>
      <c r="AF541" s="305"/>
      <c r="AG541" s="328"/>
      <c r="AH541" s="455"/>
      <c r="AI541" s="108"/>
      <c r="AJ541" s="108"/>
      <c r="AK541" s="108"/>
      <c r="AL541" s="108"/>
      <c r="AM541" s="108"/>
      <c r="AN541" s="108"/>
      <c r="AO541" s="108"/>
      <c r="AP541" s="108"/>
      <c r="AQ541" s="108"/>
    </row>
    <row r="542" ht="22.5" customHeight="1">
      <c r="B542" s="331"/>
      <c r="D542" s="332"/>
      <c r="E542" s="331"/>
      <c r="H542" s="327"/>
      <c r="I542" s="331"/>
      <c r="L542" s="327"/>
      <c r="M542" s="331"/>
      <c r="N542" s="333"/>
      <c r="O542" s="334"/>
      <c r="P542" s="334"/>
      <c r="Q542" s="335"/>
      <c r="R542" s="336"/>
      <c r="S542" s="334"/>
      <c r="T542" s="334"/>
      <c r="U542" s="335"/>
      <c r="V542" s="336"/>
      <c r="W542" s="334"/>
      <c r="X542" s="334"/>
      <c r="Y542" s="337"/>
      <c r="Z542" s="338"/>
      <c r="AA542" s="327"/>
      <c r="AB542" s="326"/>
      <c r="AF542" s="327"/>
      <c r="AG542" s="339"/>
      <c r="AH542" s="456"/>
      <c r="AI542" s="108"/>
      <c r="AJ542" s="108"/>
      <c r="AK542" s="108"/>
      <c r="AL542" s="108"/>
      <c r="AM542" s="108"/>
      <c r="AN542" s="108"/>
      <c r="AO542" s="108"/>
      <c r="AP542" s="108"/>
      <c r="AQ542" s="108"/>
    </row>
    <row r="543" ht="22.5" customHeight="1">
      <c r="B543" s="181"/>
      <c r="C543" s="309"/>
      <c r="D543" s="341"/>
      <c r="E543" s="181"/>
      <c r="F543" s="309"/>
      <c r="G543" s="309"/>
      <c r="H543" s="310"/>
      <c r="I543" s="181"/>
      <c r="J543" s="309"/>
      <c r="K543" s="309"/>
      <c r="L543" s="310"/>
      <c r="M543" s="181"/>
      <c r="N543" s="342"/>
      <c r="O543" s="343"/>
      <c r="P543" s="343"/>
      <c r="Q543" s="344"/>
      <c r="R543" s="345"/>
      <c r="S543" s="343"/>
      <c r="T543" s="343"/>
      <c r="U543" s="344"/>
      <c r="V543" s="345"/>
      <c r="W543" s="343"/>
      <c r="X543" s="343"/>
      <c r="Y543" s="346"/>
      <c r="Z543" s="347"/>
      <c r="AA543" s="310"/>
      <c r="AB543" s="348"/>
      <c r="AC543" s="309"/>
      <c r="AD543" s="309"/>
      <c r="AE543" s="309"/>
      <c r="AF543" s="310"/>
      <c r="AG543" s="349"/>
      <c r="AH543" s="457"/>
      <c r="AI543" s="108"/>
      <c r="AJ543" s="108"/>
      <c r="AK543" s="108"/>
      <c r="AL543" s="108"/>
      <c r="AM543" s="108"/>
      <c r="AN543" s="108"/>
      <c r="AO543" s="108"/>
      <c r="AP543" s="108"/>
      <c r="AQ543" s="108"/>
    </row>
    <row r="544" ht="22.5" customHeight="1">
      <c r="B544" s="315" t="str">
        <f>IF(ISBLANK(D544), "Missing ID",
IF(CONCATENATE(E544:AG546)="", "Unused",
IF(AND(ISBLANK(E544), ISBLANK(I544)), "Missing Headline and Content",
IF(ISBLANK(M544), "Missing Is True",
IF(AND(M544&lt;&gt;"Yes", M544&lt;&gt;"No"), "Is True must be Yes or No",
IF(AND($AJ$3, NOT(ISBLANK(N544)), NOT(ISNUMBER(N544))), "Changes to Followers for Likes must be a Number",
IF(AND($AK$3, NOT(ISBLANK(O544)), NOT(ISNUMBER(O544))), "Changes to Followers for Disikes must be a Number",
IF(AND($AL$3, NOT(ISBLANK(P544)), NOT(ISNUMBER(P544))), "Changes to Followers for Shares must be a Number",
IF(AND($AM$3, NOT(ISBLANK(Q544)), NOT(ISNUMBER(Q544))), "Changes to Followers for Flags must be a Number",
IF(AND($AJ$3, NOT(ISBLANK(R544)), NOT(ISNUMBER(R544))), "Changes to Credibility for Likes must be a Number",
IF(AND($AK$3, NOT(ISBLANK(S544)), NOT(ISNUMBER(S544))), "Changes to Credibility for Disikes must be a Number",
IF(AND($AL$3, NOT(ISBLANK(T544)), NOT(ISNUMBER(T544))), "Changes to Credibility for Shares must be a Number",
IF(AND($AM$3, NOT(ISBLANK(U544)), NOT(ISNUMBER(U544))), "Changes to Credibility for Flags must be a Number",
IF(AND($AJ$3, $AP$3, NOT(ISBLANK(V544)), NOT(ISNUMBER(V544))), "Number of Likes must be a Number",
IF(AND($AK$3, $AP$3, NOT(ISBLANK(W544)), NOT(ISNUMBER(W544))), "Number of Disikes must be a Number",
IF(AND($AL$3, $AP$3, NOT(ISBLANK(X544)), NOT(ISNUMBER(X544))), "Number of Shares must be a Number",
IF(AND($AM$3, $AP$3, NOT(ISBLANK(Y544)), NOT(ISNUMBER(Y544))), "Number of Flags must be a Number",
IF(AND($AJ$3, $AP$3, NOT(ISBLANK(V544)), V544&lt;0), "Number of Likes cannot be Negative",
IF(AND($AK$3, $AP$3, NOT(ISBLANK(W544)), W544&lt;0), "Number of Disikes cannot be Negative",
IF(AND($AL$3, $AP$3, NOT(ISBLANK(X544)), X544&lt;0), "Number of Shares cannot be Negative",
IF(AND($AM$3, $AP$3, NOT(ISBLANK(Y544)), Y544&lt;0), "Number of Flags cannot be Negative",
IF(AND(CONCATENATE(Z544:AH544)&lt;&gt;"", Z544=""), "Missing 1st Comment Source Name",
IF(AND(CONCATENATE(Z544:AH544)&lt;&gt;"", AB544=""), "Missing 1st Comment Message",
IF(AND($AN$3, $AP$3, CONCATENATE(Z544:AH544)&lt;&gt;"", AG544=""), "Missing 1st Comment Likes",
IF(AND($AO$3, $AP$3, CONCATENATE(Z544:AH544)&lt;&gt;"", AH544=""), "Missing 1st Comment Dislikes",
IF(AND(CONCATENATE(Z545:AH545)&lt;&gt;"", Z545=""), "Missing 2nd Comment Source Name",
IF(AND(CONCATENATE(Z545:AH545)&lt;&gt;"", AB545=""), "Missing 2nd Comment Message",
IF(AND($AN$3, $AP$3, CONCATENATE(Z545:AH545)&lt;&gt;"", AG545=""), "Missing 2nd Comment Likes",
IF(AND($AO$3, $AP$3, CONCATENATE(Z545:AH545)&lt;&gt;"", AH545=""), "Missing 2nd Comment Dislikes",
IF(AND(CONCATENATE(Z546:AH546)&lt;&gt;"", Z546=""), "Missing 3rd Comment Source Name",
IF(AND(CONCATENATE(Z546:AH546)&lt;&gt;"", AB546=""), "Missing 3rd Comment Message",
IF(AND($AN$3, $AP$3, CONCATENATE(Z546:AH546)&lt;&gt;"", AG546=""), "Missing 3rd Comment Likes",
IF(AND($AO$3, $AP$3, CONCATENATE(Z546:AH546)&lt;&gt;"", AH546=""), "Missing 3rd Comment Dislikes", "Valid"
)))))))))))))))))))))))))))))))))</f>
        <v>Unused</v>
      </c>
      <c r="C544" s="302"/>
      <c r="D544" s="351" t="s">
        <v>1467</v>
      </c>
      <c r="E544" s="352"/>
      <c r="F544" s="302"/>
      <c r="G544" s="302"/>
      <c r="H544" s="305"/>
      <c r="I544" s="352"/>
      <c r="J544" s="302"/>
      <c r="K544" s="302"/>
      <c r="L544" s="305"/>
      <c r="M544" s="354"/>
      <c r="N544" s="355"/>
      <c r="O544" s="356"/>
      <c r="P544" s="356"/>
      <c r="Q544" s="357"/>
      <c r="R544" s="358"/>
      <c r="S544" s="356"/>
      <c r="T544" s="356"/>
      <c r="U544" s="357"/>
      <c r="V544" s="358"/>
      <c r="W544" s="356"/>
      <c r="X544" s="356"/>
      <c r="Y544" s="359"/>
      <c r="Z544" s="360"/>
      <c r="AA544" s="305"/>
      <c r="AB544" s="354"/>
      <c r="AC544" s="302"/>
      <c r="AD544" s="302"/>
      <c r="AE544" s="302"/>
      <c r="AF544" s="305"/>
      <c r="AG544" s="361"/>
      <c r="AH544" s="458"/>
      <c r="AI544" s="108"/>
      <c r="AJ544" s="108"/>
      <c r="AK544" s="108"/>
      <c r="AL544" s="108"/>
      <c r="AM544" s="108"/>
      <c r="AN544" s="108"/>
      <c r="AO544" s="108"/>
      <c r="AP544" s="108"/>
      <c r="AQ544" s="108"/>
    </row>
    <row r="545" ht="22.5" customHeight="1">
      <c r="B545" s="331"/>
      <c r="D545" s="363"/>
      <c r="E545" s="331"/>
      <c r="H545" s="327"/>
      <c r="I545" s="331"/>
      <c r="L545" s="327"/>
      <c r="M545" s="331"/>
      <c r="N545" s="333"/>
      <c r="O545" s="334"/>
      <c r="P545" s="334"/>
      <c r="Q545" s="335"/>
      <c r="R545" s="336"/>
      <c r="S545" s="334"/>
      <c r="T545" s="334"/>
      <c r="U545" s="335"/>
      <c r="V545" s="336"/>
      <c r="W545" s="334"/>
      <c r="X545" s="334"/>
      <c r="Y545" s="337"/>
      <c r="Z545" s="364"/>
      <c r="AA545" s="327"/>
      <c r="AB545" s="365"/>
      <c r="AF545" s="327"/>
      <c r="AG545" s="366"/>
      <c r="AH545" s="367"/>
      <c r="AI545" s="108"/>
      <c r="AJ545" s="108"/>
      <c r="AK545" s="108"/>
      <c r="AL545" s="108"/>
      <c r="AM545" s="108"/>
      <c r="AN545" s="108"/>
      <c r="AO545" s="108"/>
      <c r="AP545" s="108"/>
      <c r="AQ545" s="108"/>
    </row>
    <row r="546" ht="22.5" customHeight="1">
      <c r="B546" s="181"/>
      <c r="C546" s="309"/>
      <c r="D546" s="368"/>
      <c r="E546" s="181"/>
      <c r="F546" s="309"/>
      <c r="G546" s="309"/>
      <c r="H546" s="310"/>
      <c r="I546" s="181"/>
      <c r="J546" s="309"/>
      <c r="K546" s="309"/>
      <c r="L546" s="310"/>
      <c r="M546" s="181"/>
      <c r="N546" s="342"/>
      <c r="O546" s="343"/>
      <c r="P546" s="343"/>
      <c r="Q546" s="344"/>
      <c r="R546" s="345"/>
      <c r="S546" s="343"/>
      <c r="T546" s="343"/>
      <c r="U546" s="344"/>
      <c r="V546" s="345"/>
      <c r="W546" s="343"/>
      <c r="X546" s="343"/>
      <c r="Y546" s="346"/>
      <c r="Z546" s="369"/>
      <c r="AA546" s="310"/>
      <c r="AB546" s="370"/>
      <c r="AC546" s="309"/>
      <c r="AD546" s="309"/>
      <c r="AE546" s="309"/>
      <c r="AF546" s="310"/>
      <c r="AG546" s="371"/>
      <c r="AH546" s="372"/>
      <c r="AI546" s="108"/>
      <c r="AJ546" s="108"/>
      <c r="AK546" s="108"/>
      <c r="AL546" s="108"/>
      <c r="AM546" s="108"/>
      <c r="AN546" s="108"/>
      <c r="AO546" s="108"/>
      <c r="AP546" s="108"/>
      <c r="AQ546" s="108"/>
    </row>
    <row r="547" ht="22.5" customHeight="1">
      <c r="B547" s="315" t="str">
        <f>IF(ISBLANK(D547), "Missing ID",
IF(CONCATENATE(E547:AG549)="", "Unused",
IF(AND(ISBLANK(E547), ISBLANK(I547)), "Missing Headline and Content",
IF(ISBLANK(M547), "Missing Is True",
IF(AND(M547&lt;&gt;"Yes", M547&lt;&gt;"No"), "Is True must be Yes or No",
IF(AND($AJ$3, NOT(ISBLANK(N547)), NOT(ISNUMBER(N547))), "Changes to Followers for Likes must be a Number",
IF(AND($AK$3, NOT(ISBLANK(O547)), NOT(ISNUMBER(O547))), "Changes to Followers for Disikes must be a Number",
IF(AND($AL$3, NOT(ISBLANK(P547)), NOT(ISNUMBER(P547))), "Changes to Followers for Shares must be a Number",
IF(AND($AM$3, NOT(ISBLANK(Q547)), NOT(ISNUMBER(Q547))), "Changes to Followers for Flags must be a Number",
IF(AND($AJ$3, NOT(ISBLANK(R547)), NOT(ISNUMBER(R547))), "Changes to Credibility for Likes must be a Number",
IF(AND($AK$3, NOT(ISBLANK(S547)), NOT(ISNUMBER(S547))), "Changes to Credibility for Disikes must be a Number",
IF(AND($AL$3, NOT(ISBLANK(T547)), NOT(ISNUMBER(T547))), "Changes to Credibility for Shares must be a Number",
IF(AND($AM$3, NOT(ISBLANK(U547)), NOT(ISNUMBER(U547))), "Changes to Credibility for Flags must be a Number",
IF(AND($AJ$3, $AP$3, NOT(ISBLANK(V547)), NOT(ISNUMBER(V547))), "Number of Likes must be a Number",
IF(AND($AK$3, $AP$3, NOT(ISBLANK(W547)), NOT(ISNUMBER(W547))), "Number of Disikes must be a Number",
IF(AND($AL$3, $AP$3, NOT(ISBLANK(X547)), NOT(ISNUMBER(X547))), "Number of Shares must be a Number",
IF(AND($AM$3, $AP$3, NOT(ISBLANK(Y547)), NOT(ISNUMBER(Y547))), "Number of Flags must be a Number",
IF(AND($AJ$3, $AP$3, NOT(ISBLANK(V547)), V547&lt;0), "Number of Likes cannot be Negative",
IF(AND($AK$3, $AP$3, NOT(ISBLANK(W547)), W547&lt;0), "Number of Disikes cannot be Negative",
IF(AND($AL$3, $AP$3, NOT(ISBLANK(X547)), X547&lt;0), "Number of Shares cannot be Negative",
IF(AND($AM$3, $AP$3, NOT(ISBLANK(Y547)), Y547&lt;0), "Number of Flags cannot be Negative",
IF(AND(CONCATENATE(Z547:AH547)&lt;&gt;"", Z547=""), "Missing 1st Comment Source Name",
IF(AND(CONCATENATE(Z547:AH547)&lt;&gt;"", AB547=""), "Missing 1st Comment Message",
IF(AND($AN$3, $AP$3, CONCATENATE(Z547:AH547)&lt;&gt;"", AG547=""), "Missing 1st Comment Likes",
IF(AND($AO$3, $AP$3, CONCATENATE(Z547:AH547)&lt;&gt;"", AH547=""), "Missing 1st Comment Dislikes",
IF(AND(CONCATENATE(Z548:AH548)&lt;&gt;"", Z548=""), "Missing 2nd Comment Source Name",
IF(AND(CONCATENATE(Z548:AH548)&lt;&gt;"", AB548=""), "Missing 2nd Comment Message",
IF(AND($AN$3, $AP$3, CONCATENATE(Z548:AH548)&lt;&gt;"", AG548=""), "Missing 2nd Comment Likes",
IF(AND($AO$3, $AP$3, CONCATENATE(Z548:AH548)&lt;&gt;"", AH548=""), "Missing 2nd Comment Dislikes",
IF(AND(CONCATENATE(Z549:AH549)&lt;&gt;"", Z549=""), "Missing 3rd Comment Source Name",
IF(AND(CONCATENATE(Z549:AH549)&lt;&gt;"", AB549=""), "Missing 3rd Comment Message",
IF(AND($AN$3, $AP$3, CONCATENATE(Z549:AH549)&lt;&gt;"", AG549=""), "Missing 3rd Comment Likes",
IF(AND($AO$3, $AP$3, CONCATENATE(Z549:AH549)&lt;&gt;"", AH549=""), "Missing 3rd Comment Dislikes", "Valid"
)))))))))))))))))))))))))))))))))</f>
        <v>Unused</v>
      </c>
      <c r="C547" s="302"/>
      <c r="D547" s="316" t="s">
        <v>1468</v>
      </c>
      <c r="E547" s="317"/>
      <c r="F547" s="302"/>
      <c r="G547" s="302"/>
      <c r="H547" s="305"/>
      <c r="I547" s="317"/>
      <c r="J547" s="302"/>
      <c r="K547" s="302"/>
      <c r="L547" s="305"/>
      <c r="M547" s="319"/>
      <c r="N547" s="450"/>
      <c r="O547" s="451"/>
      <c r="P547" s="451"/>
      <c r="Q547" s="452"/>
      <c r="R547" s="453"/>
      <c r="S547" s="451"/>
      <c r="T547" s="451"/>
      <c r="U547" s="452"/>
      <c r="V547" s="453"/>
      <c r="W547" s="451"/>
      <c r="X547" s="451"/>
      <c r="Y547" s="454"/>
      <c r="Z547" s="325"/>
      <c r="AA547" s="305"/>
      <c r="AB547" s="319"/>
      <c r="AC547" s="302"/>
      <c r="AD547" s="302"/>
      <c r="AE547" s="302"/>
      <c r="AF547" s="305"/>
      <c r="AG547" s="328"/>
      <c r="AH547" s="455"/>
      <c r="AI547" s="108"/>
      <c r="AJ547" s="108"/>
      <c r="AK547" s="108"/>
      <c r="AL547" s="108"/>
      <c r="AM547" s="108"/>
      <c r="AN547" s="108"/>
      <c r="AO547" s="108"/>
      <c r="AP547" s="108"/>
      <c r="AQ547" s="108"/>
    </row>
    <row r="548" ht="22.5" customHeight="1">
      <c r="B548" s="331"/>
      <c r="D548" s="332"/>
      <c r="E548" s="331"/>
      <c r="H548" s="327"/>
      <c r="I548" s="331"/>
      <c r="L548" s="327"/>
      <c r="M548" s="331"/>
      <c r="N548" s="333"/>
      <c r="O548" s="334"/>
      <c r="P548" s="334"/>
      <c r="Q548" s="335"/>
      <c r="R548" s="336"/>
      <c r="S548" s="334"/>
      <c r="T548" s="334"/>
      <c r="U548" s="335"/>
      <c r="V548" s="336"/>
      <c r="W548" s="334"/>
      <c r="X548" s="334"/>
      <c r="Y548" s="337"/>
      <c r="Z548" s="338"/>
      <c r="AA548" s="327"/>
      <c r="AB548" s="326"/>
      <c r="AF548" s="327"/>
      <c r="AG548" s="339"/>
      <c r="AH548" s="456"/>
      <c r="AI548" s="108"/>
      <c r="AJ548" s="108"/>
      <c r="AK548" s="108"/>
      <c r="AL548" s="108"/>
      <c r="AM548" s="108"/>
      <c r="AN548" s="108"/>
      <c r="AO548" s="108"/>
      <c r="AP548" s="108"/>
      <c r="AQ548" s="108"/>
    </row>
    <row r="549" ht="22.5" customHeight="1">
      <c r="B549" s="181"/>
      <c r="C549" s="309"/>
      <c r="D549" s="341"/>
      <c r="E549" s="181"/>
      <c r="F549" s="309"/>
      <c r="G549" s="309"/>
      <c r="H549" s="310"/>
      <c r="I549" s="181"/>
      <c r="J549" s="309"/>
      <c r="K549" s="309"/>
      <c r="L549" s="310"/>
      <c r="M549" s="181"/>
      <c r="N549" s="342"/>
      <c r="O549" s="343"/>
      <c r="P549" s="343"/>
      <c r="Q549" s="344"/>
      <c r="R549" s="345"/>
      <c r="S549" s="343"/>
      <c r="T549" s="343"/>
      <c r="U549" s="344"/>
      <c r="V549" s="345"/>
      <c r="W549" s="343"/>
      <c r="X549" s="343"/>
      <c r="Y549" s="346"/>
      <c r="Z549" s="347"/>
      <c r="AA549" s="310"/>
      <c r="AB549" s="348"/>
      <c r="AC549" s="309"/>
      <c r="AD549" s="309"/>
      <c r="AE549" s="309"/>
      <c r="AF549" s="310"/>
      <c r="AG549" s="349"/>
      <c r="AH549" s="457"/>
      <c r="AI549" s="108"/>
      <c r="AJ549" s="108"/>
      <c r="AK549" s="108"/>
      <c r="AL549" s="108"/>
      <c r="AM549" s="108"/>
      <c r="AN549" s="108"/>
      <c r="AO549" s="108"/>
      <c r="AP549" s="108"/>
      <c r="AQ549" s="108"/>
    </row>
    <row r="550" ht="22.5" customHeight="1">
      <c r="B550" s="315" t="str">
        <f>IF(ISBLANK(D550), "Missing ID",
IF(CONCATENATE(E550:AG552)="", "Unused",
IF(AND(ISBLANK(E550), ISBLANK(I550)), "Missing Headline and Content",
IF(ISBLANK(M550), "Missing Is True",
IF(AND(M550&lt;&gt;"Yes", M550&lt;&gt;"No"), "Is True must be Yes or No",
IF(AND($AJ$3, NOT(ISBLANK(N550)), NOT(ISNUMBER(N550))), "Changes to Followers for Likes must be a Number",
IF(AND($AK$3, NOT(ISBLANK(O550)), NOT(ISNUMBER(O550))), "Changes to Followers for Disikes must be a Number",
IF(AND($AL$3, NOT(ISBLANK(P550)), NOT(ISNUMBER(P550))), "Changes to Followers for Shares must be a Number",
IF(AND($AM$3, NOT(ISBLANK(Q550)), NOT(ISNUMBER(Q550))), "Changes to Followers for Flags must be a Number",
IF(AND($AJ$3, NOT(ISBLANK(R550)), NOT(ISNUMBER(R550))), "Changes to Credibility for Likes must be a Number",
IF(AND($AK$3, NOT(ISBLANK(S550)), NOT(ISNUMBER(S550))), "Changes to Credibility for Disikes must be a Number",
IF(AND($AL$3, NOT(ISBLANK(T550)), NOT(ISNUMBER(T550))), "Changes to Credibility for Shares must be a Number",
IF(AND($AM$3, NOT(ISBLANK(U550)), NOT(ISNUMBER(U550))), "Changes to Credibility for Flags must be a Number",
IF(AND($AJ$3, $AP$3, NOT(ISBLANK(V550)), NOT(ISNUMBER(V550))), "Number of Likes must be a Number",
IF(AND($AK$3, $AP$3, NOT(ISBLANK(W550)), NOT(ISNUMBER(W550))), "Number of Disikes must be a Number",
IF(AND($AL$3, $AP$3, NOT(ISBLANK(X550)), NOT(ISNUMBER(X550))), "Number of Shares must be a Number",
IF(AND($AM$3, $AP$3, NOT(ISBLANK(Y550)), NOT(ISNUMBER(Y550))), "Number of Flags must be a Number",
IF(AND($AJ$3, $AP$3, NOT(ISBLANK(V550)), V550&lt;0), "Number of Likes cannot be Negative",
IF(AND($AK$3, $AP$3, NOT(ISBLANK(W550)), W550&lt;0), "Number of Disikes cannot be Negative",
IF(AND($AL$3, $AP$3, NOT(ISBLANK(X550)), X550&lt;0), "Number of Shares cannot be Negative",
IF(AND($AM$3, $AP$3, NOT(ISBLANK(Y550)), Y550&lt;0), "Number of Flags cannot be Negative",
IF(AND(CONCATENATE(Z550:AH550)&lt;&gt;"", Z550=""), "Missing 1st Comment Source Name",
IF(AND(CONCATENATE(Z550:AH550)&lt;&gt;"", AB550=""), "Missing 1st Comment Message",
IF(AND($AN$3, $AP$3, CONCATENATE(Z550:AH550)&lt;&gt;"", AG550=""), "Missing 1st Comment Likes",
IF(AND($AO$3, $AP$3, CONCATENATE(Z550:AH550)&lt;&gt;"", AH550=""), "Missing 1st Comment Dislikes",
IF(AND(CONCATENATE(Z551:AH551)&lt;&gt;"", Z551=""), "Missing 2nd Comment Source Name",
IF(AND(CONCATENATE(Z551:AH551)&lt;&gt;"", AB551=""), "Missing 2nd Comment Message",
IF(AND($AN$3, $AP$3, CONCATENATE(Z551:AH551)&lt;&gt;"", AG551=""), "Missing 2nd Comment Likes",
IF(AND($AO$3, $AP$3, CONCATENATE(Z551:AH551)&lt;&gt;"", AH551=""), "Missing 2nd Comment Dislikes",
IF(AND(CONCATENATE(Z552:AH552)&lt;&gt;"", Z552=""), "Missing 3rd Comment Source Name",
IF(AND(CONCATENATE(Z552:AH552)&lt;&gt;"", AB552=""), "Missing 3rd Comment Message",
IF(AND($AN$3, $AP$3, CONCATENATE(Z552:AH552)&lt;&gt;"", AG552=""), "Missing 3rd Comment Likes",
IF(AND($AO$3, $AP$3, CONCATENATE(Z552:AH552)&lt;&gt;"", AH552=""), "Missing 3rd Comment Dislikes", "Valid"
)))))))))))))))))))))))))))))))))</f>
        <v>Unused</v>
      </c>
      <c r="C550" s="302"/>
      <c r="D550" s="351" t="s">
        <v>1469</v>
      </c>
      <c r="E550" s="352"/>
      <c r="F550" s="302"/>
      <c r="G550" s="302"/>
      <c r="H550" s="305"/>
      <c r="I550" s="352"/>
      <c r="J550" s="302"/>
      <c r="K550" s="302"/>
      <c r="L550" s="305"/>
      <c r="M550" s="354"/>
      <c r="N550" s="355"/>
      <c r="O550" s="356"/>
      <c r="P550" s="356"/>
      <c r="Q550" s="357"/>
      <c r="R550" s="358"/>
      <c r="S550" s="356"/>
      <c r="T550" s="356"/>
      <c r="U550" s="357"/>
      <c r="V550" s="358"/>
      <c r="W550" s="356"/>
      <c r="X550" s="356"/>
      <c r="Y550" s="359"/>
      <c r="Z550" s="360"/>
      <c r="AA550" s="305"/>
      <c r="AB550" s="354"/>
      <c r="AC550" s="302"/>
      <c r="AD550" s="302"/>
      <c r="AE550" s="302"/>
      <c r="AF550" s="305"/>
      <c r="AG550" s="361"/>
      <c r="AH550" s="458"/>
      <c r="AI550" s="108"/>
      <c r="AJ550" s="108"/>
      <c r="AK550" s="108"/>
      <c r="AL550" s="108"/>
      <c r="AM550" s="108"/>
      <c r="AN550" s="108"/>
      <c r="AO550" s="108"/>
      <c r="AP550" s="108"/>
      <c r="AQ550" s="108"/>
    </row>
    <row r="551" ht="22.5" customHeight="1">
      <c r="B551" s="331"/>
      <c r="D551" s="363"/>
      <c r="E551" s="331"/>
      <c r="H551" s="327"/>
      <c r="I551" s="331"/>
      <c r="L551" s="327"/>
      <c r="M551" s="331"/>
      <c r="N551" s="333"/>
      <c r="O551" s="334"/>
      <c r="P551" s="334"/>
      <c r="Q551" s="335"/>
      <c r="R551" s="336"/>
      <c r="S551" s="334"/>
      <c r="T551" s="334"/>
      <c r="U551" s="335"/>
      <c r="V551" s="336"/>
      <c r="W551" s="334"/>
      <c r="X551" s="334"/>
      <c r="Y551" s="337"/>
      <c r="Z551" s="364"/>
      <c r="AA551" s="327"/>
      <c r="AB551" s="365"/>
      <c r="AF551" s="327"/>
      <c r="AG551" s="366"/>
      <c r="AH551" s="367"/>
      <c r="AI551" s="108"/>
      <c r="AJ551" s="108"/>
      <c r="AK551" s="108"/>
      <c r="AL551" s="108"/>
      <c r="AM551" s="108"/>
      <c r="AN551" s="108"/>
      <c r="AO551" s="108"/>
      <c r="AP551" s="108"/>
      <c r="AQ551" s="108"/>
    </row>
    <row r="552" ht="22.5" customHeight="1">
      <c r="B552" s="181"/>
      <c r="C552" s="309"/>
      <c r="D552" s="368"/>
      <c r="E552" s="181"/>
      <c r="F552" s="309"/>
      <c r="G552" s="309"/>
      <c r="H552" s="310"/>
      <c r="I552" s="181"/>
      <c r="J552" s="309"/>
      <c r="K552" s="309"/>
      <c r="L552" s="310"/>
      <c r="M552" s="181"/>
      <c r="N552" s="342"/>
      <c r="O552" s="343"/>
      <c r="P552" s="343"/>
      <c r="Q552" s="344"/>
      <c r="R552" s="345"/>
      <c r="S552" s="343"/>
      <c r="T552" s="343"/>
      <c r="U552" s="344"/>
      <c r="V552" s="345"/>
      <c r="W552" s="343"/>
      <c r="X552" s="343"/>
      <c r="Y552" s="346"/>
      <c r="Z552" s="369"/>
      <c r="AA552" s="310"/>
      <c r="AB552" s="370"/>
      <c r="AC552" s="309"/>
      <c r="AD552" s="309"/>
      <c r="AE552" s="309"/>
      <c r="AF552" s="310"/>
      <c r="AG552" s="371"/>
      <c r="AH552" s="372"/>
      <c r="AI552" s="108"/>
      <c r="AJ552" s="108"/>
      <c r="AK552" s="108"/>
      <c r="AL552" s="108"/>
      <c r="AM552" s="108"/>
      <c r="AN552" s="108"/>
      <c r="AO552" s="108"/>
      <c r="AP552" s="108"/>
      <c r="AQ552" s="108"/>
    </row>
    <row r="553" ht="22.5" customHeight="1">
      <c r="B553" s="315" t="str">
        <f>IF(ISBLANK(D553), "Missing ID",
IF(CONCATENATE(E553:AG555)="", "Unused",
IF(AND(ISBLANK(E553), ISBLANK(I553)), "Missing Headline and Content",
IF(ISBLANK(M553), "Missing Is True",
IF(AND(M553&lt;&gt;"Yes", M553&lt;&gt;"No"), "Is True must be Yes or No",
IF(AND($AJ$3, NOT(ISBLANK(N553)), NOT(ISNUMBER(N553))), "Changes to Followers for Likes must be a Number",
IF(AND($AK$3, NOT(ISBLANK(O553)), NOT(ISNUMBER(O553))), "Changes to Followers for Disikes must be a Number",
IF(AND($AL$3, NOT(ISBLANK(P553)), NOT(ISNUMBER(P553))), "Changes to Followers for Shares must be a Number",
IF(AND($AM$3, NOT(ISBLANK(Q553)), NOT(ISNUMBER(Q553))), "Changes to Followers for Flags must be a Number",
IF(AND($AJ$3, NOT(ISBLANK(R553)), NOT(ISNUMBER(R553))), "Changes to Credibility for Likes must be a Number",
IF(AND($AK$3, NOT(ISBLANK(S553)), NOT(ISNUMBER(S553))), "Changes to Credibility for Disikes must be a Number",
IF(AND($AL$3, NOT(ISBLANK(T553)), NOT(ISNUMBER(T553))), "Changes to Credibility for Shares must be a Number",
IF(AND($AM$3, NOT(ISBLANK(U553)), NOT(ISNUMBER(U553))), "Changes to Credibility for Flags must be a Number",
IF(AND($AJ$3, $AP$3, NOT(ISBLANK(V553)), NOT(ISNUMBER(V553))), "Number of Likes must be a Number",
IF(AND($AK$3, $AP$3, NOT(ISBLANK(W553)), NOT(ISNUMBER(W553))), "Number of Disikes must be a Number",
IF(AND($AL$3, $AP$3, NOT(ISBLANK(X553)), NOT(ISNUMBER(X553))), "Number of Shares must be a Number",
IF(AND($AM$3, $AP$3, NOT(ISBLANK(Y553)), NOT(ISNUMBER(Y553))), "Number of Flags must be a Number",
IF(AND($AJ$3, $AP$3, NOT(ISBLANK(V553)), V553&lt;0), "Number of Likes cannot be Negative",
IF(AND($AK$3, $AP$3, NOT(ISBLANK(W553)), W553&lt;0), "Number of Disikes cannot be Negative",
IF(AND($AL$3, $AP$3, NOT(ISBLANK(X553)), X553&lt;0), "Number of Shares cannot be Negative",
IF(AND($AM$3, $AP$3, NOT(ISBLANK(Y553)), Y553&lt;0), "Number of Flags cannot be Negative",
IF(AND(CONCATENATE(Z553:AH553)&lt;&gt;"", Z553=""), "Missing 1st Comment Source Name",
IF(AND(CONCATENATE(Z553:AH553)&lt;&gt;"", AB553=""), "Missing 1st Comment Message",
IF(AND($AN$3, $AP$3, CONCATENATE(Z553:AH553)&lt;&gt;"", AG553=""), "Missing 1st Comment Likes",
IF(AND($AO$3, $AP$3, CONCATENATE(Z553:AH553)&lt;&gt;"", AH553=""), "Missing 1st Comment Dislikes",
IF(AND(CONCATENATE(Z554:AH554)&lt;&gt;"", Z554=""), "Missing 2nd Comment Source Name",
IF(AND(CONCATENATE(Z554:AH554)&lt;&gt;"", AB554=""), "Missing 2nd Comment Message",
IF(AND($AN$3, $AP$3, CONCATENATE(Z554:AH554)&lt;&gt;"", AG554=""), "Missing 2nd Comment Likes",
IF(AND($AO$3, $AP$3, CONCATENATE(Z554:AH554)&lt;&gt;"", AH554=""), "Missing 2nd Comment Dislikes",
IF(AND(CONCATENATE(Z555:AH555)&lt;&gt;"", Z555=""), "Missing 3rd Comment Source Name",
IF(AND(CONCATENATE(Z555:AH555)&lt;&gt;"", AB555=""), "Missing 3rd Comment Message",
IF(AND($AN$3, $AP$3, CONCATENATE(Z555:AH555)&lt;&gt;"", AG555=""), "Missing 3rd Comment Likes",
IF(AND($AO$3, $AP$3, CONCATENATE(Z555:AH555)&lt;&gt;"", AH555=""), "Missing 3rd Comment Dislikes", "Valid"
)))))))))))))))))))))))))))))))))</f>
        <v>Unused</v>
      </c>
      <c r="C553" s="302"/>
      <c r="D553" s="316" t="s">
        <v>1470</v>
      </c>
      <c r="E553" s="317"/>
      <c r="F553" s="302"/>
      <c r="G553" s="302"/>
      <c r="H553" s="305"/>
      <c r="I553" s="317"/>
      <c r="J553" s="302"/>
      <c r="K553" s="302"/>
      <c r="L553" s="305"/>
      <c r="M553" s="319"/>
      <c r="N553" s="450"/>
      <c r="O553" s="451"/>
      <c r="P553" s="451"/>
      <c r="Q553" s="452"/>
      <c r="R553" s="453"/>
      <c r="S553" s="451"/>
      <c r="T553" s="451"/>
      <c r="U553" s="452"/>
      <c r="V553" s="453"/>
      <c r="W553" s="451"/>
      <c r="X553" s="451"/>
      <c r="Y553" s="454"/>
      <c r="Z553" s="325"/>
      <c r="AA553" s="305"/>
      <c r="AB553" s="319"/>
      <c r="AC553" s="302"/>
      <c r="AD553" s="302"/>
      <c r="AE553" s="302"/>
      <c r="AF553" s="305"/>
      <c r="AG553" s="328"/>
      <c r="AH553" s="455"/>
      <c r="AI553" s="108"/>
      <c r="AJ553" s="108"/>
      <c r="AK553" s="108"/>
      <c r="AL553" s="108"/>
      <c r="AM553" s="108"/>
      <c r="AN553" s="108"/>
      <c r="AO553" s="108"/>
      <c r="AP553" s="108"/>
      <c r="AQ553" s="108"/>
    </row>
    <row r="554" ht="22.5" customHeight="1">
      <c r="B554" s="331"/>
      <c r="D554" s="332"/>
      <c r="E554" s="331"/>
      <c r="H554" s="327"/>
      <c r="I554" s="331"/>
      <c r="L554" s="327"/>
      <c r="M554" s="331"/>
      <c r="N554" s="333"/>
      <c r="O554" s="334"/>
      <c r="P554" s="334"/>
      <c r="Q554" s="335"/>
      <c r="R554" s="336"/>
      <c r="S554" s="334"/>
      <c r="T554" s="334"/>
      <c r="U554" s="335"/>
      <c r="V554" s="336"/>
      <c r="W554" s="334"/>
      <c r="X554" s="334"/>
      <c r="Y554" s="337"/>
      <c r="Z554" s="338"/>
      <c r="AA554" s="327"/>
      <c r="AB554" s="326"/>
      <c r="AF554" s="327"/>
      <c r="AG554" s="339"/>
      <c r="AH554" s="456"/>
      <c r="AI554" s="108"/>
      <c r="AJ554" s="108"/>
      <c r="AK554" s="108"/>
      <c r="AL554" s="108"/>
      <c r="AM554" s="108"/>
      <c r="AN554" s="108"/>
      <c r="AO554" s="108"/>
      <c r="AP554" s="108"/>
      <c r="AQ554" s="108"/>
    </row>
    <row r="555" ht="22.5" customHeight="1">
      <c r="B555" s="181"/>
      <c r="C555" s="309"/>
      <c r="D555" s="341"/>
      <c r="E555" s="181"/>
      <c r="F555" s="309"/>
      <c r="G555" s="309"/>
      <c r="H555" s="310"/>
      <c r="I555" s="181"/>
      <c r="J555" s="309"/>
      <c r="K555" s="309"/>
      <c r="L555" s="310"/>
      <c r="M555" s="181"/>
      <c r="N555" s="342"/>
      <c r="O555" s="343"/>
      <c r="P555" s="343"/>
      <c r="Q555" s="344"/>
      <c r="R555" s="345"/>
      <c r="S555" s="343"/>
      <c r="T555" s="343"/>
      <c r="U555" s="344"/>
      <c r="V555" s="345"/>
      <c r="W555" s="343"/>
      <c r="X555" s="343"/>
      <c r="Y555" s="346"/>
      <c r="Z555" s="347"/>
      <c r="AA555" s="310"/>
      <c r="AB555" s="348"/>
      <c r="AC555" s="309"/>
      <c r="AD555" s="309"/>
      <c r="AE555" s="309"/>
      <c r="AF555" s="310"/>
      <c r="AG555" s="349"/>
      <c r="AH555" s="457"/>
      <c r="AI555" s="108"/>
      <c r="AJ555" s="108"/>
      <c r="AK555" s="108"/>
      <c r="AL555" s="108"/>
      <c r="AM555" s="108"/>
      <c r="AN555" s="108"/>
      <c r="AO555" s="108"/>
      <c r="AP555" s="108"/>
      <c r="AQ555" s="108"/>
    </row>
    <row r="556" ht="22.5" customHeight="1">
      <c r="B556" s="315" t="str">
        <f>IF(ISBLANK(D556), "Missing ID",
IF(CONCATENATE(E556:AG558)="", "Unused",
IF(AND(ISBLANK(E556), ISBLANK(I556)), "Missing Headline and Content",
IF(ISBLANK(M556), "Missing Is True",
IF(AND(M556&lt;&gt;"Yes", M556&lt;&gt;"No"), "Is True must be Yes or No",
IF(AND($AJ$3, NOT(ISBLANK(N556)), NOT(ISNUMBER(N556))), "Changes to Followers for Likes must be a Number",
IF(AND($AK$3, NOT(ISBLANK(O556)), NOT(ISNUMBER(O556))), "Changes to Followers for Disikes must be a Number",
IF(AND($AL$3, NOT(ISBLANK(P556)), NOT(ISNUMBER(P556))), "Changes to Followers for Shares must be a Number",
IF(AND($AM$3, NOT(ISBLANK(Q556)), NOT(ISNUMBER(Q556))), "Changes to Followers for Flags must be a Number",
IF(AND($AJ$3, NOT(ISBLANK(R556)), NOT(ISNUMBER(R556))), "Changes to Credibility for Likes must be a Number",
IF(AND($AK$3, NOT(ISBLANK(S556)), NOT(ISNUMBER(S556))), "Changes to Credibility for Disikes must be a Number",
IF(AND($AL$3, NOT(ISBLANK(T556)), NOT(ISNUMBER(T556))), "Changes to Credibility for Shares must be a Number",
IF(AND($AM$3, NOT(ISBLANK(U556)), NOT(ISNUMBER(U556))), "Changes to Credibility for Flags must be a Number",
IF(AND($AJ$3, $AP$3, NOT(ISBLANK(V556)), NOT(ISNUMBER(V556))), "Number of Likes must be a Number",
IF(AND($AK$3, $AP$3, NOT(ISBLANK(W556)), NOT(ISNUMBER(W556))), "Number of Disikes must be a Number",
IF(AND($AL$3, $AP$3, NOT(ISBLANK(X556)), NOT(ISNUMBER(X556))), "Number of Shares must be a Number",
IF(AND($AM$3, $AP$3, NOT(ISBLANK(Y556)), NOT(ISNUMBER(Y556))), "Number of Flags must be a Number",
IF(AND($AJ$3, $AP$3, NOT(ISBLANK(V556)), V556&lt;0), "Number of Likes cannot be Negative",
IF(AND($AK$3, $AP$3, NOT(ISBLANK(W556)), W556&lt;0), "Number of Disikes cannot be Negative",
IF(AND($AL$3, $AP$3, NOT(ISBLANK(X556)), X556&lt;0), "Number of Shares cannot be Negative",
IF(AND($AM$3, $AP$3, NOT(ISBLANK(Y556)), Y556&lt;0), "Number of Flags cannot be Negative",
IF(AND(CONCATENATE(Z556:AH556)&lt;&gt;"", Z556=""), "Missing 1st Comment Source Name",
IF(AND(CONCATENATE(Z556:AH556)&lt;&gt;"", AB556=""), "Missing 1st Comment Message",
IF(AND($AN$3, $AP$3, CONCATENATE(Z556:AH556)&lt;&gt;"", AG556=""), "Missing 1st Comment Likes",
IF(AND($AO$3, $AP$3, CONCATENATE(Z556:AH556)&lt;&gt;"", AH556=""), "Missing 1st Comment Dislikes",
IF(AND(CONCATENATE(Z557:AH557)&lt;&gt;"", Z557=""), "Missing 2nd Comment Source Name",
IF(AND(CONCATENATE(Z557:AH557)&lt;&gt;"", AB557=""), "Missing 2nd Comment Message",
IF(AND($AN$3, $AP$3, CONCATENATE(Z557:AH557)&lt;&gt;"", AG557=""), "Missing 2nd Comment Likes",
IF(AND($AO$3, $AP$3, CONCATENATE(Z557:AH557)&lt;&gt;"", AH557=""), "Missing 2nd Comment Dislikes",
IF(AND(CONCATENATE(Z558:AH558)&lt;&gt;"", Z558=""), "Missing 3rd Comment Source Name",
IF(AND(CONCATENATE(Z558:AH558)&lt;&gt;"", AB558=""), "Missing 3rd Comment Message",
IF(AND($AN$3, $AP$3, CONCATENATE(Z558:AH558)&lt;&gt;"", AG558=""), "Missing 3rd Comment Likes",
IF(AND($AO$3, $AP$3, CONCATENATE(Z558:AH558)&lt;&gt;"", AH558=""), "Missing 3rd Comment Dislikes", "Valid"
)))))))))))))))))))))))))))))))))</f>
        <v>Unused</v>
      </c>
      <c r="C556" s="302"/>
      <c r="D556" s="351" t="s">
        <v>1471</v>
      </c>
      <c r="E556" s="352"/>
      <c r="F556" s="302"/>
      <c r="G556" s="302"/>
      <c r="H556" s="305"/>
      <c r="I556" s="352"/>
      <c r="J556" s="302"/>
      <c r="K556" s="302"/>
      <c r="L556" s="305"/>
      <c r="M556" s="354"/>
      <c r="N556" s="355"/>
      <c r="O556" s="356"/>
      <c r="P556" s="356"/>
      <c r="Q556" s="357"/>
      <c r="R556" s="358"/>
      <c r="S556" s="356"/>
      <c r="T556" s="356"/>
      <c r="U556" s="357"/>
      <c r="V556" s="358"/>
      <c r="W556" s="356"/>
      <c r="X556" s="356"/>
      <c r="Y556" s="359"/>
      <c r="Z556" s="360"/>
      <c r="AA556" s="305"/>
      <c r="AB556" s="354"/>
      <c r="AC556" s="302"/>
      <c r="AD556" s="302"/>
      <c r="AE556" s="302"/>
      <c r="AF556" s="305"/>
      <c r="AG556" s="361"/>
      <c r="AH556" s="458"/>
      <c r="AI556" s="108"/>
      <c r="AJ556" s="108"/>
      <c r="AK556" s="108"/>
      <c r="AL556" s="108"/>
      <c r="AM556" s="108"/>
      <c r="AN556" s="108"/>
      <c r="AO556" s="108"/>
      <c r="AP556" s="108"/>
      <c r="AQ556" s="108"/>
    </row>
    <row r="557" ht="22.5" customHeight="1">
      <c r="B557" s="331"/>
      <c r="D557" s="363"/>
      <c r="E557" s="331"/>
      <c r="H557" s="327"/>
      <c r="I557" s="331"/>
      <c r="L557" s="327"/>
      <c r="M557" s="331"/>
      <c r="N557" s="333"/>
      <c r="O557" s="334"/>
      <c r="P557" s="334"/>
      <c r="Q557" s="335"/>
      <c r="R557" s="336"/>
      <c r="S557" s="334"/>
      <c r="T557" s="334"/>
      <c r="U557" s="335"/>
      <c r="V557" s="336"/>
      <c r="W557" s="334"/>
      <c r="X557" s="334"/>
      <c r="Y557" s="337"/>
      <c r="Z557" s="364"/>
      <c r="AA557" s="327"/>
      <c r="AB557" s="365"/>
      <c r="AF557" s="327"/>
      <c r="AG557" s="366"/>
      <c r="AH557" s="367"/>
      <c r="AI557" s="108"/>
      <c r="AJ557" s="108"/>
      <c r="AK557" s="108"/>
      <c r="AL557" s="108"/>
      <c r="AM557" s="108"/>
      <c r="AN557" s="108"/>
      <c r="AO557" s="108"/>
      <c r="AP557" s="108"/>
      <c r="AQ557" s="108"/>
    </row>
    <row r="558" ht="22.5" customHeight="1">
      <c r="B558" s="181"/>
      <c r="C558" s="309"/>
      <c r="D558" s="368"/>
      <c r="E558" s="181"/>
      <c r="F558" s="309"/>
      <c r="G558" s="309"/>
      <c r="H558" s="310"/>
      <c r="I558" s="181"/>
      <c r="J558" s="309"/>
      <c r="K558" s="309"/>
      <c r="L558" s="310"/>
      <c r="M558" s="181"/>
      <c r="N558" s="342"/>
      <c r="O558" s="343"/>
      <c r="P558" s="343"/>
      <c r="Q558" s="344"/>
      <c r="R558" s="345"/>
      <c r="S558" s="343"/>
      <c r="T558" s="343"/>
      <c r="U558" s="344"/>
      <c r="V558" s="345"/>
      <c r="W558" s="343"/>
      <c r="X558" s="343"/>
      <c r="Y558" s="346"/>
      <c r="Z558" s="369"/>
      <c r="AA558" s="310"/>
      <c r="AB558" s="370"/>
      <c r="AC558" s="309"/>
      <c r="AD558" s="309"/>
      <c r="AE558" s="309"/>
      <c r="AF558" s="310"/>
      <c r="AG558" s="371"/>
      <c r="AH558" s="372"/>
      <c r="AI558" s="108"/>
      <c r="AJ558" s="108"/>
      <c r="AK558" s="108"/>
      <c r="AL558" s="108"/>
      <c r="AM558" s="108"/>
      <c r="AN558" s="108"/>
      <c r="AO558" s="108"/>
      <c r="AP558" s="108"/>
      <c r="AQ558" s="108"/>
    </row>
    <row r="559" ht="22.5" customHeight="1">
      <c r="B559" s="315" t="str">
        <f>IF(ISBLANK(D559), "Missing ID",
IF(CONCATENATE(E559:AG561)="", "Unused",
IF(AND(ISBLANK(E559), ISBLANK(I559)), "Missing Headline and Content",
IF(ISBLANK(M559), "Missing Is True",
IF(AND(M559&lt;&gt;"Yes", M559&lt;&gt;"No"), "Is True must be Yes or No",
IF(AND($AJ$3, NOT(ISBLANK(N559)), NOT(ISNUMBER(N559))), "Changes to Followers for Likes must be a Number",
IF(AND($AK$3, NOT(ISBLANK(O559)), NOT(ISNUMBER(O559))), "Changes to Followers for Disikes must be a Number",
IF(AND($AL$3, NOT(ISBLANK(P559)), NOT(ISNUMBER(P559))), "Changes to Followers for Shares must be a Number",
IF(AND($AM$3, NOT(ISBLANK(Q559)), NOT(ISNUMBER(Q559))), "Changes to Followers for Flags must be a Number",
IF(AND($AJ$3, NOT(ISBLANK(R559)), NOT(ISNUMBER(R559))), "Changes to Credibility for Likes must be a Number",
IF(AND($AK$3, NOT(ISBLANK(S559)), NOT(ISNUMBER(S559))), "Changes to Credibility for Disikes must be a Number",
IF(AND($AL$3, NOT(ISBLANK(T559)), NOT(ISNUMBER(T559))), "Changes to Credibility for Shares must be a Number",
IF(AND($AM$3, NOT(ISBLANK(U559)), NOT(ISNUMBER(U559))), "Changes to Credibility for Flags must be a Number",
IF(AND($AJ$3, $AP$3, NOT(ISBLANK(V559)), NOT(ISNUMBER(V559))), "Number of Likes must be a Number",
IF(AND($AK$3, $AP$3, NOT(ISBLANK(W559)), NOT(ISNUMBER(W559))), "Number of Disikes must be a Number",
IF(AND($AL$3, $AP$3, NOT(ISBLANK(X559)), NOT(ISNUMBER(X559))), "Number of Shares must be a Number",
IF(AND($AM$3, $AP$3, NOT(ISBLANK(Y559)), NOT(ISNUMBER(Y559))), "Number of Flags must be a Number",
IF(AND($AJ$3, $AP$3, NOT(ISBLANK(V559)), V559&lt;0), "Number of Likes cannot be Negative",
IF(AND($AK$3, $AP$3, NOT(ISBLANK(W559)), W559&lt;0), "Number of Disikes cannot be Negative",
IF(AND($AL$3, $AP$3, NOT(ISBLANK(X559)), X559&lt;0), "Number of Shares cannot be Negative",
IF(AND($AM$3, $AP$3, NOT(ISBLANK(Y559)), Y559&lt;0), "Number of Flags cannot be Negative",
IF(AND(CONCATENATE(Z559:AH559)&lt;&gt;"", Z559=""), "Missing 1st Comment Source Name",
IF(AND(CONCATENATE(Z559:AH559)&lt;&gt;"", AB559=""), "Missing 1st Comment Message",
IF(AND($AN$3, $AP$3, CONCATENATE(Z559:AH559)&lt;&gt;"", AG559=""), "Missing 1st Comment Likes",
IF(AND($AO$3, $AP$3, CONCATENATE(Z559:AH559)&lt;&gt;"", AH559=""), "Missing 1st Comment Dislikes",
IF(AND(CONCATENATE(Z560:AH560)&lt;&gt;"", Z560=""), "Missing 2nd Comment Source Name",
IF(AND(CONCATENATE(Z560:AH560)&lt;&gt;"", AB560=""), "Missing 2nd Comment Message",
IF(AND($AN$3, $AP$3, CONCATENATE(Z560:AH560)&lt;&gt;"", AG560=""), "Missing 2nd Comment Likes",
IF(AND($AO$3, $AP$3, CONCATENATE(Z560:AH560)&lt;&gt;"", AH560=""), "Missing 2nd Comment Dislikes",
IF(AND(CONCATENATE(Z561:AH561)&lt;&gt;"", Z561=""), "Missing 3rd Comment Source Name",
IF(AND(CONCATENATE(Z561:AH561)&lt;&gt;"", AB561=""), "Missing 3rd Comment Message",
IF(AND($AN$3, $AP$3, CONCATENATE(Z561:AH561)&lt;&gt;"", AG561=""), "Missing 3rd Comment Likes",
IF(AND($AO$3, $AP$3, CONCATENATE(Z561:AH561)&lt;&gt;"", AH561=""), "Missing 3rd Comment Dislikes", "Valid"
)))))))))))))))))))))))))))))))))</f>
        <v>Unused</v>
      </c>
      <c r="C559" s="302"/>
      <c r="D559" s="316" t="s">
        <v>1472</v>
      </c>
      <c r="E559" s="317"/>
      <c r="F559" s="302"/>
      <c r="G559" s="302"/>
      <c r="H559" s="305"/>
      <c r="I559" s="317"/>
      <c r="J559" s="302"/>
      <c r="K559" s="302"/>
      <c r="L559" s="305"/>
      <c r="M559" s="319"/>
      <c r="N559" s="450"/>
      <c r="O559" s="451"/>
      <c r="P559" s="451"/>
      <c r="Q559" s="452"/>
      <c r="R559" s="453"/>
      <c r="S559" s="451"/>
      <c r="T559" s="451"/>
      <c r="U559" s="452"/>
      <c r="V559" s="453"/>
      <c r="W559" s="451"/>
      <c r="X559" s="451"/>
      <c r="Y559" s="454"/>
      <c r="Z559" s="325"/>
      <c r="AA559" s="305"/>
      <c r="AB559" s="319"/>
      <c r="AC559" s="302"/>
      <c r="AD559" s="302"/>
      <c r="AE559" s="302"/>
      <c r="AF559" s="305"/>
      <c r="AG559" s="328"/>
      <c r="AH559" s="455"/>
      <c r="AI559" s="108"/>
      <c r="AJ559" s="108"/>
      <c r="AK559" s="108"/>
      <c r="AL559" s="108"/>
      <c r="AM559" s="108"/>
      <c r="AN559" s="108"/>
      <c r="AO559" s="108"/>
      <c r="AP559" s="108"/>
      <c r="AQ559" s="108"/>
    </row>
    <row r="560" ht="22.5" customHeight="1">
      <c r="B560" s="331"/>
      <c r="D560" s="332"/>
      <c r="E560" s="331"/>
      <c r="H560" s="327"/>
      <c r="I560" s="331"/>
      <c r="L560" s="327"/>
      <c r="M560" s="331"/>
      <c r="N560" s="333"/>
      <c r="O560" s="334"/>
      <c r="P560" s="334"/>
      <c r="Q560" s="335"/>
      <c r="R560" s="336"/>
      <c r="S560" s="334"/>
      <c r="T560" s="334"/>
      <c r="U560" s="335"/>
      <c r="V560" s="336"/>
      <c r="W560" s="334"/>
      <c r="X560" s="334"/>
      <c r="Y560" s="337"/>
      <c r="Z560" s="338"/>
      <c r="AA560" s="327"/>
      <c r="AB560" s="326"/>
      <c r="AF560" s="327"/>
      <c r="AG560" s="339"/>
      <c r="AH560" s="456"/>
      <c r="AI560" s="108"/>
      <c r="AJ560" s="108"/>
      <c r="AK560" s="108"/>
      <c r="AL560" s="108"/>
      <c r="AM560" s="108"/>
      <c r="AN560" s="108"/>
      <c r="AO560" s="108"/>
      <c r="AP560" s="108"/>
      <c r="AQ560" s="108"/>
    </row>
    <row r="561" ht="22.5" customHeight="1">
      <c r="B561" s="181"/>
      <c r="C561" s="309"/>
      <c r="D561" s="341"/>
      <c r="E561" s="181"/>
      <c r="F561" s="309"/>
      <c r="G561" s="309"/>
      <c r="H561" s="310"/>
      <c r="I561" s="181"/>
      <c r="J561" s="309"/>
      <c r="K561" s="309"/>
      <c r="L561" s="310"/>
      <c r="M561" s="181"/>
      <c r="N561" s="342"/>
      <c r="O561" s="343"/>
      <c r="P561" s="343"/>
      <c r="Q561" s="344"/>
      <c r="R561" s="345"/>
      <c r="S561" s="343"/>
      <c r="T561" s="343"/>
      <c r="U561" s="344"/>
      <c r="V561" s="345"/>
      <c r="W561" s="343"/>
      <c r="X561" s="343"/>
      <c r="Y561" s="346"/>
      <c r="Z561" s="347"/>
      <c r="AA561" s="310"/>
      <c r="AB561" s="348"/>
      <c r="AC561" s="309"/>
      <c r="AD561" s="309"/>
      <c r="AE561" s="309"/>
      <c r="AF561" s="310"/>
      <c r="AG561" s="349"/>
      <c r="AH561" s="457"/>
      <c r="AI561" s="108"/>
      <c r="AJ561" s="108"/>
      <c r="AK561" s="108"/>
      <c r="AL561" s="108"/>
      <c r="AM561" s="108"/>
      <c r="AN561" s="108"/>
      <c r="AO561" s="108"/>
      <c r="AP561" s="108"/>
      <c r="AQ561" s="108"/>
    </row>
    <row r="562" ht="22.5" customHeight="1">
      <c r="B562" s="315" t="str">
        <f>IF(ISBLANK(D562), "Missing ID",
IF(CONCATENATE(E562:AG564)="", "Unused",
IF(AND(ISBLANK(E562), ISBLANK(I562)), "Missing Headline and Content",
IF(ISBLANK(M562), "Missing Is True",
IF(AND(M562&lt;&gt;"Yes", M562&lt;&gt;"No"), "Is True must be Yes or No",
IF(AND($AJ$3, NOT(ISBLANK(N562)), NOT(ISNUMBER(N562))), "Changes to Followers for Likes must be a Number",
IF(AND($AK$3, NOT(ISBLANK(O562)), NOT(ISNUMBER(O562))), "Changes to Followers for Disikes must be a Number",
IF(AND($AL$3, NOT(ISBLANK(P562)), NOT(ISNUMBER(P562))), "Changes to Followers for Shares must be a Number",
IF(AND($AM$3, NOT(ISBLANK(Q562)), NOT(ISNUMBER(Q562))), "Changes to Followers for Flags must be a Number",
IF(AND($AJ$3, NOT(ISBLANK(R562)), NOT(ISNUMBER(R562))), "Changes to Credibility for Likes must be a Number",
IF(AND($AK$3, NOT(ISBLANK(S562)), NOT(ISNUMBER(S562))), "Changes to Credibility for Disikes must be a Number",
IF(AND($AL$3, NOT(ISBLANK(T562)), NOT(ISNUMBER(T562))), "Changes to Credibility for Shares must be a Number",
IF(AND($AM$3, NOT(ISBLANK(U562)), NOT(ISNUMBER(U562))), "Changes to Credibility for Flags must be a Number",
IF(AND($AJ$3, $AP$3, NOT(ISBLANK(V562)), NOT(ISNUMBER(V562))), "Number of Likes must be a Number",
IF(AND($AK$3, $AP$3, NOT(ISBLANK(W562)), NOT(ISNUMBER(W562))), "Number of Disikes must be a Number",
IF(AND($AL$3, $AP$3, NOT(ISBLANK(X562)), NOT(ISNUMBER(X562))), "Number of Shares must be a Number",
IF(AND($AM$3, $AP$3, NOT(ISBLANK(Y562)), NOT(ISNUMBER(Y562))), "Number of Flags must be a Number",
IF(AND($AJ$3, $AP$3, NOT(ISBLANK(V562)), V562&lt;0), "Number of Likes cannot be Negative",
IF(AND($AK$3, $AP$3, NOT(ISBLANK(W562)), W562&lt;0), "Number of Disikes cannot be Negative",
IF(AND($AL$3, $AP$3, NOT(ISBLANK(X562)), X562&lt;0), "Number of Shares cannot be Negative",
IF(AND($AM$3, $AP$3, NOT(ISBLANK(Y562)), Y562&lt;0), "Number of Flags cannot be Negative",
IF(AND(CONCATENATE(Z562:AH562)&lt;&gt;"", Z562=""), "Missing 1st Comment Source Name",
IF(AND(CONCATENATE(Z562:AH562)&lt;&gt;"", AB562=""), "Missing 1st Comment Message",
IF(AND($AN$3, $AP$3, CONCATENATE(Z562:AH562)&lt;&gt;"", AG562=""), "Missing 1st Comment Likes",
IF(AND($AO$3, $AP$3, CONCATENATE(Z562:AH562)&lt;&gt;"", AH562=""), "Missing 1st Comment Dislikes",
IF(AND(CONCATENATE(Z563:AH563)&lt;&gt;"", Z563=""), "Missing 2nd Comment Source Name",
IF(AND(CONCATENATE(Z563:AH563)&lt;&gt;"", AB563=""), "Missing 2nd Comment Message",
IF(AND($AN$3, $AP$3, CONCATENATE(Z563:AH563)&lt;&gt;"", AG563=""), "Missing 2nd Comment Likes",
IF(AND($AO$3, $AP$3, CONCATENATE(Z563:AH563)&lt;&gt;"", AH563=""), "Missing 2nd Comment Dislikes",
IF(AND(CONCATENATE(Z564:AH564)&lt;&gt;"", Z564=""), "Missing 3rd Comment Source Name",
IF(AND(CONCATENATE(Z564:AH564)&lt;&gt;"", AB564=""), "Missing 3rd Comment Message",
IF(AND($AN$3, $AP$3, CONCATENATE(Z564:AH564)&lt;&gt;"", AG564=""), "Missing 3rd Comment Likes",
IF(AND($AO$3, $AP$3, CONCATENATE(Z564:AH564)&lt;&gt;"", AH564=""), "Missing 3rd Comment Dislikes", "Valid"
)))))))))))))))))))))))))))))))))</f>
        <v>Unused</v>
      </c>
      <c r="C562" s="302"/>
      <c r="D562" s="351" t="s">
        <v>1473</v>
      </c>
      <c r="E562" s="352"/>
      <c r="F562" s="302"/>
      <c r="G562" s="302"/>
      <c r="H562" s="305"/>
      <c r="I562" s="352"/>
      <c r="J562" s="302"/>
      <c r="K562" s="302"/>
      <c r="L562" s="305"/>
      <c r="M562" s="354"/>
      <c r="N562" s="355"/>
      <c r="O562" s="356"/>
      <c r="P562" s="356"/>
      <c r="Q562" s="357"/>
      <c r="R562" s="358"/>
      <c r="S562" s="356"/>
      <c r="T562" s="356"/>
      <c r="U562" s="357"/>
      <c r="V562" s="358"/>
      <c r="W562" s="356"/>
      <c r="X562" s="356"/>
      <c r="Y562" s="359"/>
      <c r="Z562" s="360"/>
      <c r="AA562" s="305"/>
      <c r="AB562" s="354"/>
      <c r="AC562" s="302"/>
      <c r="AD562" s="302"/>
      <c r="AE562" s="302"/>
      <c r="AF562" s="305"/>
      <c r="AG562" s="361"/>
      <c r="AH562" s="458"/>
      <c r="AI562" s="108"/>
      <c r="AJ562" s="108"/>
      <c r="AK562" s="108"/>
      <c r="AL562" s="108"/>
      <c r="AM562" s="108"/>
      <c r="AN562" s="108"/>
      <c r="AO562" s="108"/>
      <c r="AP562" s="108"/>
      <c r="AQ562" s="108"/>
    </row>
    <row r="563" ht="22.5" customHeight="1">
      <c r="B563" s="331"/>
      <c r="D563" s="363"/>
      <c r="E563" s="331"/>
      <c r="H563" s="327"/>
      <c r="I563" s="331"/>
      <c r="L563" s="327"/>
      <c r="M563" s="331"/>
      <c r="N563" s="333"/>
      <c r="O563" s="334"/>
      <c r="P563" s="334"/>
      <c r="Q563" s="335"/>
      <c r="R563" s="336"/>
      <c r="S563" s="334"/>
      <c r="T563" s="334"/>
      <c r="U563" s="335"/>
      <c r="V563" s="336"/>
      <c r="W563" s="334"/>
      <c r="X563" s="334"/>
      <c r="Y563" s="337"/>
      <c r="Z563" s="364"/>
      <c r="AA563" s="327"/>
      <c r="AB563" s="365"/>
      <c r="AF563" s="327"/>
      <c r="AG563" s="366"/>
      <c r="AH563" s="367"/>
      <c r="AI563" s="108"/>
      <c r="AJ563" s="108"/>
      <c r="AK563" s="108"/>
      <c r="AL563" s="108"/>
      <c r="AM563" s="108"/>
      <c r="AN563" s="108"/>
      <c r="AO563" s="108"/>
      <c r="AP563" s="108"/>
      <c r="AQ563" s="108"/>
    </row>
    <row r="564" ht="22.5" customHeight="1">
      <c r="B564" s="181"/>
      <c r="C564" s="309"/>
      <c r="D564" s="368"/>
      <c r="E564" s="181"/>
      <c r="F564" s="309"/>
      <c r="G564" s="309"/>
      <c r="H564" s="310"/>
      <c r="I564" s="181"/>
      <c r="J564" s="309"/>
      <c r="K564" s="309"/>
      <c r="L564" s="310"/>
      <c r="M564" s="181"/>
      <c r="N564" s="342"/>
      <c r="O564" s="343"/>
      <c r="P564" s="343"/>
      <c r="Q564" s="344"/>
      <c r="R564" s="345"/>
      <c r="S564" s="343"/>
      <c r="T564" s="343"/>
      <c r="U564" s="344"/>
      <c r="V564" s="345"/>
      <c r="W564" s="343"/>
      <c r="X564" s="343"/>
      <c r="Y564" s="346"/>
      <c r="Z564" s="369"/>
      <c r="AA564" s="310"/>
      <c r="AB564" s="370"/>
      <c r="AC564" s="309"/>
      <c r="AD564" s="309"/>
      <c r="AE564" s="309"/>
      <c r="AF564" s="310"/>
      <c r="AG564" s="371"/>
      <c r="AH564" s="372"/>
      <c r="AI564" s="108"/>
      <c r="AJ564" s="108"/>
      <c r="AK564" s="108"/>
      <c r="AL564" s="108"/>
      <c r="AM564" s="108"/>
      <c r="AN564" s="108"/>
      <c r="AO564" s="108"/>
      <c r="AP564" s="108"/>
      <c r="AQ564" s="108"/>
    </row>
    <row r="565" ht="22.5" customHeight="1">
      <c r="B565" s="315" t="str">
        <f>IF(ISBLANK(D565), "Missing ID",
IF(CONCATENATE(E565:AG567)="", "Unused",
IF(AND(ISBLANK(E565), ISBLANK(I565)), "Missing Headline and Content",
IF(ISBLANK(M565), "Missing Is True",
IF(AND(M565&lt;&gt;"Yes", M565&lt;&gt;"No"), "Is True must be Yes or No",
IF(AND($AJ$3, NOT(ISBLANK(N565)), NOT(ISNUMBER(N565))), "Changes to Followers for Likes must be a Number",
IF(AND($AK$3, NOT(ISBLANK(O565)), NOT(ISNUMBER(O565))), "Changes to Followers for Disikes must be a Number",
IF(AND($AL$3, NOT(ISBLANK(P565)), NOT(ISNUMBER(P565))), "Changes to Followers for Shares must be a Number",
IF(AND($AM$3, NOT(ISBLANK(Q565)), NOT(ISNUMBER(Q565))), "Changes to Followers for Flags must be a Number",
IF(AND($AJ$3, NOT(ISBLANK(R565)), NOT(ISNUMBER(R565))), "Changes to Credibility for Likes must be a Number",
IF(AND($AK$3, NOT(ISBLANK(S565)), NOT(ISNUMBER(S565))), "Changes to Credibility for Disikes must be a Number",
IF(AND($AL$3, NOT(ISBLANK(T565)), NOT(ISNUMBER(T565))), "Changes to Credibility for Shares must be a Number",
IF(AND($AM$3, NOT(ISBLANK(U565)), NOT(ISNUMBER(U565))), "Changes to Credibility for Flags must be a Number",
IF(AND($AJ$3, $AP$3, NOT(ISBLANK(V565)), NOT(ISNUMBER(V565))), "Number of Likes must be a Number",
IF(AND($AK$3, $AP$3, NOT(ISBLANK(W565)), NOT(ISNUMBER(W565))), "Number of Disikes must be a Number",
IF(AND($AL$3, $AP$3, NOT(ISBLANK(X565)), NOT(ISNUMBER(X565))), "Number of Shares must be a Number",
IF(AND($AM$3, $AP$3, NOT(ISBLANK(Y565)), NOT(ISNUMBER(Y565))), "Number of Flags must be a Number",
IF(AND($AJ$3, $AP$3, NOT(ISBLANK(V565)), V565&lt;0), "Number of Likes cannot be Negative",
IF(AND($AK$3, $AP$3, NOT(ISBLANK(W565)), W565&lt;0), "Number of Disikes cannot be Negative",
IF(AND($AL$3, $AP$3, NOT(ISBLANK(X565)), X565&lt;0), "Number of Shares cannot be Negative",
IF(AND($AM$3, $AP$3, NOT(ISBLANK(Y565)), Y565&lt;0), "Number of Flags cannot be Negative",
IF(AND(CONCATENATE(Z565:AH565)&lt;&gt;"", Z565=""), "Missing 1st Comment Source Name",
IF(AND(CONCATENATE(Z565:AH565)&lt;&gt;"", AB565=""), "Missing 1st Comment Message",
IF(AND($AN$3, $AP$3, CONCATENATE(Z565:AH565)&lt;&gt;"", AG565=""), "Missing 1st Comment Likes",
IF(AND($AO$3, $AP$3, CONCATENATE(Z565:AH565)&lt;&gt;"", AH565=""), "Missing 1st Comment Dislikes",
IF(AND(CONCATENATE(Z566:AH566)&lt;&gt;"", Z566=""), "Missing 2nd Comment Source Name",
IF(AND(CONCATENATE(Z566:AH566)&lt;&gt;"", AB566=""), "Missing 2nd Comment Message",
IF(AND($AN$3, $AP$3, CONCATENATE(Z566:AH566)&lt;&gt;"", AG566=""), "Missing 2nd Comment Likes",
IF(AND($AO$3, $AP$3, CONCATENATE(Z566:AH566)&lt;&gt;"", AH566=""), "Missing 2nd Comment Dislikes",
IF(AND(CONCATENATE(Z567:AH567)&lt;&gt;"", Z567=""), "Missing 3rd Comment Source Name",
IF(AND(CONCATENATE(Z567:AH567)&lt;&gt;"", AB567=""), "Missing 3rd Comment Message",
IF(AND($AN$3, $AP$3, CONCATENATE(Z567:AH567)&lt;&gt;"", AG567=""), "Missing 3rd Comment Likes",
IF(AND($AO$3, $AP$3, CONCATENATE(Z567:AH567)&lt;&gt;"", AH567=""), "Missing 3rd Comment Dislikes", "Valid"
)))))))))))))))))))))))))))))))))</f>
        <v>Unused</v>
      </c>
      <c r="C565" s="302"/>
      <c r="D565" s="316" t="s">
        <v>1474</v>
      </c>
      <c r="E565" s="317"/>
      <c r="F565" s="302"/>
      <c r="G565" s="302"/>
      <c r="H565" s="305"/>
      <c r="I565" s="317"/>
      <c r="J565" s="302"/>
      <c r="K565" s="302"/>
      <c r="L565" s="305"/>
      <c r="M565" s="319"/>
      <c r="N565" s="450"/>
      <c r="O565" s="451"/>
      <c r="P565" s="451"/>
      <c r="Q565" s="452"/>
      <c r="R565" s="453"/>
      <c r="S565" s="451"/>
      <c r="T565" s="451"/>
      <c r="U565" s="452"/>
      <c r="V565" s="453"/>
      <c r="W565" s="451"/>
      <c r="X565" s="451"/>
      <c r="Y565" s="454"/>
      <c r="Z565" s="325"/>
      <c r="AA565" s="305"/>
      <c r="AB565" s="319"/>
      <c r="AC565" s="302"/>
      <c r="AD565" s="302"/>
      <c r="AE565" s="302"/>
      <c r="AF565" s="305"/>
      <c r="AG565" s="328"/>
      <c r="AH565" s="455"/>
      <c r="AI565" s="108"/>
      <c r="AJ565" s="108"/>
      <c r="AK565" s="108"/>
      <c r="AL565" s="108"/>
      <c r="AM565" s="108"/>
      <c r="AN565" s="108"/>
      <c r="AO565" s="108"/>
      <c r="AP565" s="108"/>
      <c r="AQ565" s="108"/>
    </row>
    <row r="566" ht="22.5" customHeight="1">
      <c r="B566" s="331"/>
      <c r="D566" s="332"/>
      <c r="E566" s="331"/>
      <c r="H566" s="327"/>
      <c r="I566" s="331"/>
      <c r="L566" s="327"/>
      <c r="M566" s="331"/>
      <c r="N566" s="333"/>
      <c r="O566" s="334"/>
      <c r="P566" s="334"/>
      <c r="Q566" s="335"/>
      <c r="R566" s="336"/>
      <c r="S566" s="334"/>
      <c r="T566" s="334"/>
      <c r="U566" s="335"/>
      <c r="V566" s="336"/>
      <c r="W566" s="334"/>
      <c r="X566" s="334"/>
      <c r="Y566" s="337"/>
      <c r="Z566" s="338"/>
      <c r="AA566" s="327"/>
      <c r="AB566" s="326"/>
      <c r="AF566" s="327"/>
      <c r="AG566" s="339"/>
      <c r="AH566" s="456"/>
      <c r="AI566" s="108"/>
      <c r="AJ566" s="108"/>
      <c r="AK566" s="108"/>
      <c r="AL566" s="108"/>
      <c r="AM566" s="108"/>
      <c r="AN566" s="108"/>
      <c r="AO566" s="108"/>
      <c r="AP566" s="108"/>
      <c r="AQ566" s="108"/>
    </row>
    <row r="567" ht="22.5" customHeight="1">
      <c r="B567" s="181"/>
      <c r="C567" s="309"/>
      <c r="D567" s="341"/>
      <c r="E567" s="181"/>
      <c r="F567" s="309"/>
      <c r="G567" s="309"/>
      <c r="H567" s="310"/>
      <c r="I567" s="181"/>
      <c r="J567" s="309"/>
      <c r="K567" s="309"/>
      <c r="L567" s="310"/>
      <c r="M567" s="181"/>
      <c r="N567" s="342"/>
      <c r="O567" s="343"/>
      <c r="P567" s="343"/>
      <c r="Q567" s="344"/>
      <c r="R567" s="345"/>
      <c r="S567" s="343"/>
      <c r="T567" s="343"/>
      <c r="U567" s="344"/>
      <c r="V567" s="345"/>
      <c r="W567" s="343"/>
      <c r="X567" s="343"/>
      <c r="Y567" s="346"/>
      <c r="Z567" s="347"/>
      <c r="AA567" s="310"/>
      <c r="AB567" s="348"/>
      <c r="AC567" s="309"/>
      <c r="AD567" s="309"/>
      <c r="AE567" s="309"/>
      <c r="AF567" s="310"/>
      <c r="AG567" s="349"/>
      <c r="AH567" s="457"/>
      <c r="AI567" s="108"/>
      <c r="AJ567" s="108"/>
      <c r="AK567" s="108"/>
      <c r="AL567" s="108"/>
      <c r="AM567" s="108"/>
      <c r="AN567" s="108"/>
      <c r="AO567" s="108"/>
      <c r="AP567" s="108"/>
      <c r="AQ567" s="108"/>
    </row>
    <row r="568" ht="22.5" customHeight="1">
      <c r="B568" s="315" t="str">
        <f>IF(ISBLANK(D568), "Missing ID",
IF(CONCATENATE(E568:AG570)="", "Unused",
IF(AND(ISBLANK(E568), ISBLANK(I568)), "Missing Headline and Content",
IF(ISBLANK(M568), "Missing Is True",
IF(AND(M568&lt;&gt;"Yes", M568&lt;&gt;"No"), "Is True must be Yes or No",
IF(AND($AJ$3, NOT(ISBLANK(N568)), NOT(ISNUMBER(N568))), "Changes to Followers for Likes must be a Number",
IF(AND($AK$3, NOT(ISBLANK(O568)), NOT(ISNUMBER(O568))), "Changes to Followers for Disikes must be a Number",
IF(AND($AL$3, NOT(ISBLANK(P568)), NOT(ISNUMBER(P568))), "Changes to Followers for Shares must be a Number",
IF(AND($AM$3, NOT(ISBLANK(Q568)), NOT(ISNUMBER(Q568))), "Changes to Followers for Flags must be a Number",
IF(AND($AJ$3, NOT(ISBLANK(R568)), NOT(ISNUMBER(R568))), "Changes to Credibility for Likes must be a Number",
IF(AND($AK$3, NOT(ISBLANK(S568)), NOT(ISNUMBER(S568))), "Changes to Credibility for Disikes must be a Number",
IF(AND($AL$3, NOT(ISBLANK(T568)), NOT(ISNUMBER(T568))), "Changes to Credibility for Shares must be a Number",
IF(AND($AM$3, NOT(ISBLANK(U568)), NOT(ISNUMBER(U568))), "Changes to Credibility for Flags must be a Number",
IF(AND($AJ$3, $AP$3, NOT(ISBLANK(V568)), NOT(ISNUMBER(V568))), "Number of Likes must be a Number",
IF(AND($AK$3, $AP$3, NOT(ISBLANK(W568)), NOT(ISNUMBER(W568))), "Number of Disikes must be a Number",
IF(AND($AL$3, $AP$3, NOT(ISBLANK(X568)), NOT(ISNUMBER(X568))), "Number of Shares must be a Number",
IF(AND($AM$3, $AP$3, NOT(ISBLANK(Y568)), NOT(ISNUMBER(Y568))), "Number of Flags must be a Number",
IF(AND($AJ$3, $AP$3, NOT(ISBLANK(V568)), V568&lt;0), "Number of Likes cannot be Negative",
IF(AND($AK$3, $AP$3, NOT(ISBLANK(W568)), W568&lt;0), "Number of Disikes cannot be Negative",
IF(AND($AL$3, $AP$3, NOT(ISBLANK(X568)), X568&lt;0), "Number of Shares cannot be Negative",
IF(AND($AM$3, $AP$3, NOT(ISBLANK(Y568)), Y568&lt;0), "Number of Flags cannot be Negative",
IF(AND(CONCATENATE(Z568:AH568)&lt;&gt;"", Z568=""), "Missing 1st Comment Source Name",
IF(AND(CONCATENATE(Z568:AH568)&lt;&gt;"", AB568=""), "Missing 1st Comment Message",
IF(AND($AN$3, $AP$3, CONCATENATE(Z568:AH568)&lt;&gt;"", AG568=""), "Missing 1st Comment Likes",
IF(AND($AO$3, $AP$3, CONCATENATE(Z568:AH568)&lt;&gt;"", AH568=""), "Missing 1st Comment Dislikes",
IF(AND(CONCATENATE(Z569:AH569)&lt;&gt;"", Z569=""), "Missing 2nd Comment Source Name",
IF(AND(CONCATENATE(Z569:AH569)&lt;&gt;"", AB569=""), "Missing 2nd Comment Message",
IF(AND($AN$3, $AP$3, CONCATENATE(Z569:AH569)&lt;&gt;"", AG569=""), "Missing 2nd Comment Likes",
IF(AND($AO$3, $AP$3, CONCATENATE(Z569:AH569)&lt;&gt;"", AH569=""), "Missing 2nd Comment Dislikes",
IF(AND(CONCATENATE(Z570:AH570)&lt;&gt;"", Z570=""), "Missing 3rd Comment Source Name",
IF(AND(CONCATENATE(Z570:AH570)&lt;&gt;"", AB570=""), "Missing 3rd Comment Message",
IF(AND($AN$3, $AP$3, CONCATENATE(Z570:AH570)&lt;&gt;"", AG570=""), "Missing 3rd Comment Likes",
IF(AND($AO$3, $AP$3, CONCATENATE(Z570:AH570)&lt;&gt;"", AH570=""), "Missing 3rd Comment Dislikes", "Valid"
)))))))))))))))))))))))))))))))))</f>
        <v>Unused</v>
      </c>
      <c r="C568" s="302"/>
      <c r="D568" s="351" t="s">
        <v>1475</v>
      </c>
      <c r="E568" s="352"/>
      <c r="F568" s="302"/>
      <c r="G568" s="302"/>
      <c r="H568" s="305"/>
      <c r="I568" s="352"/>
      <c r="J568" s="302"/>
      <c r="K568" s="302"/>
      <c r="L568" s="305"/>
      <c r="M568" s="354"/>
      <c r="N568" s="355"/>
      <c r="O568" s="356"/>
      <c r="P568" s="356"/>
      <c r="Q568" s="357"/>
      <c r="R568" s="358"/>
      <c r="S568" s="356"/>
      <c r="T568" s="356"/>
      <c r="U568" s="357"/>
      <c r="V568" s="358"/>
      <c r="W568" s="356"/>
      <c r="X568" s="356"/>
      <c r="Y568" s="359"/>
      <c r="Z568" s="360"/>
      <c r="AA568" s="305"/>
      <c r="AB568" s="354"/>
      <c r="AC568" s="302"/>
      <c r="AD568" s="302"/>
      <c r="AE568" s="302"/>
      <c r="AF568" s="305"/>
      <c r="AG568" s="361"/>
      <c r="AH568" s="458"/>
      <c r="AI568" s="108"/>
      <c r="AJ568" s="108"/>
      <c r="AK568" s="108"/>
      <c r="AL568" s="108"/>
      <c r="AM568" s="108"/>
      <c r="AN568" s="108"/>
      <c r="AO568" s="108"/>
      <c r="AP568" s="108"/>
      <c r="AQ568" s="108"/>
    </row>
    <row r="569" ht="22.5" customHeight="1">
      <c r="B569" s="331"/>
      <c r="D569" s="363"/>
      <c r="E569" s="331"/>
      <c r="H569" s="327"/>
      <c r="I569" s="331"/>
      <c r="L569" s="327"/>
      <c r="M569" s="331"/>
      <c r="N569" s="333"/>
      <c r="O569" s="334"/>
      <c r="P569" s="334"/>
      <c r="Q569" s="335"/>
      <c r="R569" s="336"/>
      <c r="S569" s="334"/>
      <c r="T569" s="334"/>
      <c r="U569" s="335"/>
      <c r="V569" s="336"/>
      <c r="W569" s="334"/>
      <c r="X569" s="334"/>
      <c r="Y569" s="337"/>
      <c r="Z569" s="364"/>
      <c r="AA569" s="327"/>
      <c r="AB569" s="365"/>
      <c r="AF569" s="327"/>
      <c r="AG569" s="366"/>
      <c r="AH569" s="367"/>
      <c r="AI569" s="108"/>
      <c r="AJ569" s="108"/>
      <c r="AK569" s="108"/>
      <c r="AL569" s="108"/>
      <c r="AM569" s="108"/>
      <c r="AN569" s="108"/>
      <c r="AO569" s="108"/>
      <c r="AP569" s="108"/>
      <c r="AQ569" s="108"/>
    </row>
    <row r="570" ht="22.5" customHeight="1">
      <c r="B570" s="181"/>
      <c r="C570" s="309"/>
      <c r="D570" s="368"/>
      <c r="E570" s="181"/>
      <c r="F570" s="309"/>
      <c r="G570" s="309"/>
      <c r="H570" s="310"/>
      <c r="I570" s="181"/>
      <c r="J570" s="309"/>
      <c r="K570" s="309"/>
      <c r="L570" s="310"/>
      <c r="M570" s="181"/>
      <c r="N570" s="342"/>
      <c r="O570" s="343"/>
      <c r="P570" s="343"/>
      <c r="Q570" s="344"/>
      <c r="R570" s="345"/>
      <c r="S570" s="343"/>
      <c r="T570" s="343"/>
      <c r="U570" s="344"/>
      <c r="V570" s="345"/>
      <c r="W570" s="343"/>
      <c r="X570" s="343"/>
      <c r="Y570" s="346"/>
      <c r="Z570" s="369"/>
      <c r="AA570" s="310"/>
      <c r="AB570" s="370"/>
      <c r="AC570" s="309"/>
      <c r="AD570" s="309"/>
      <c r="AE570" s="309"/>
      <c r="AF570" s="310"/>
      <c r="AG570" s="371"/>
      <c r="AH570" s="372"/>
      <c r="AI570" s="108"/>
      <c r="AJ570" s="108"/>
      <c r="AK570" s="108"/>
      <c r="AL570" s="108"/>
      <c r="AM570" s="108"/>
      <c r="AN570" s="108"/>
      <c r="AO570" s="108"/>
      <c r="AP570" s="108"/>
      <c r="AQ570" s="108"/>
    </row>
    <row r="571" ht="22.5" customHeight="1">
      <c r="B571" s="315" t="str">
        <f>IF(ISBLANK(D571), "Missing ID",
IF(CONCATENATE(E571:AG573)="", "Unused",
IF(AND(ISBLANK(E571), ISBLANK(I571)), "Missing Headline and Content",
IF(ISBLANK(M571), "Missing Is True",
IF(AND(M571&lt;&gt;"Yes", M571&lt;&gt;"No"), "Is True must be Yes or No",
IF(AND($AJ$3, NOT(ISBLANK(N571)), NOT(ISNUMBER(N571))), "Changes to Followers for Likes must be a Number",
IF(AND($AK$3, NOT(ISBLANK(O571)), NOT(ISNUMBER(O571))), "Changes to Followers for Disikes must be a Number",
IF(AND($AL$3, NOT(ISBLANK(P571)), NOT(ISNUMBER(P571))), "Changes to Followers for Shares must be a Number",
IF(AND($AM$3, NOT(ISBLANK(Q571)), NOT(ISNUMBER(Q571))), "Changes to Followers for Flags must be a Number",
IF(AND($AJ$3, NOT(ISBLANK(R571)), NOT(ISNUMBER(R571))), "Changes to Credibility for Likes must be a Number",
IF(AND($AK$3, NOT(ISBLANK(S571)), NOT(ISNUMBER(S571))), "Changes to Credibility for Disikes must be a Number",
IF(AND($AL$3, NOT(ISBLANK(T571)), NOT(ISNUMBER(T571))), "Changes to Credibility for Shares must be a Number",
IF(AND($AM$3, NOT(ISBLANK(U571)), NOT(ISNUMBER(U571))), "Changes to Credibility for Flags must be a Number",
IF(AND($AJ$3, $AP$3, NOT(ISBLANK(V571)), NOT(ISNUMBER(V571))), "Number of Likes must be a Number",
IF(AND($AK$3, $AP$3, NOT(ISBLANK(W571)), NOT(ISNUMBER(W571))), "Number of Disikes must be a Number",
IF(AND($AL$3, $AP$3, NOT(ISBLANK(X571)), NOT(ISNUMBER(X571))), "Number of Shares must be a Number",
IF(AND($AM$3, $AP$3, NOT(ISBLANK(Y571)), NOT(ISNUMBER(Y571))), "Number of Flags must be a Number",
IF(AND($AJ$3, $AP$3, NOT(ISBLANK(V571)), V571&lt;0), "Number of Likes cannot be Negative",
IF(AND($AK$3, $AP$3, NOT(ISBLANK(W571)), W571&lt;0), "Number of Disikes cannot be Negative",
IF(AND($AL$3, $AP$3, NOT(ISBLANK(X571)), X571&lt;0), "Number of Shares cannot be Negative",
IF(AND($AM$3, $AP$3, NOT(ISBLANK(Y571)), Y571&lt;0), "Number of Flags cannot be Negative",
IF(AND(CONCATENATE(Z571:AH571)&lt;&gt;"", Z571=""), "Missing 1st Comment Source Name",
IF(AND(CONCATENATE(Z571:AH571)&lt;&gt;"", AB571=""), "Missing 1st Comment Message",
IF(AND($AN$3, $AP$3, CONCATENATE(Z571:AH571)&lt;&gt;"", AG571=""), "Missing 1st Comment Likes",
IF(AND($AO$3, $AP$3, CONCATENATE(Z571:AH571)&lt;&gt;"", AH571=""), "Missing 1st Comment Dislikes",
IF(AND(CONCATENATE(Z572:AH572)&lt;&gt;"", Z572=""), "Missing 2nd Comment Source Name",
IF(AND(CONCATENATE(Z572:AH572)&lt;&gt;"", AB572=""), "Missing 2nd Comment Message",
IF(AND($AN$3, $AP$3, CONCATENATE(Z572:AH572)&lt;&gt;"", AG572=""), "Missing 2nd Comment Likes",
IF(AND($AO$3, $AP$3, CONCATENATE(Z572:AH572)&lt;&gt;"", AH572=""), "Missing 2nd Comment Dislikes",
IF(AND(CONCATENATE(Z573:AH573)&lt;&gt;"", Z573=""), "Missing 3rd Comment Source Name",
IF(AND(CONCATENATE(Z573:AH573)&lt;&gt;"", AB573=""), "Missing 3rd Comment Message",
IF(AND($AN$3, $AP$3, CONCATENATE(Z573:AH573)&lt;&gt;"", AG573=""), "Missing 3rd Comment Likes",
IF(AND($AO$3, $AP$3, CONCATENATE(Z573:AH573)&lt;&gt;"", AH573=""), "Missing 3rd Comment Dislikes", "Valid"
)))))))))))))))))))))))))))))))))</f>
        <v>Unused</v>
      </c>
      <c r="C571" s="302"/>
      <c r="D571" s="316" t="s">
        <v>1476</v>
      </c>
      <c r="E571" s="317"/>
      <c r="F571" s="302"/>
      <c r="G571" s="302"/>
      <c r="H571" s="305"/>
      <c r="I571" s="317"/>
      <c r="J571" s="302"/>
      <c r="K571" s="302"/>
      <c r="L571" s="305"/>
      <c r="M571" s="319"/>
      <c r="N571" s="450"/>
      <c r="O571" s="451"/>
      <c r="P571" s="451"/>
      <c r="Q571" s="452"/>
      <c r="R571" s="453"/>
      <c r="S571" s="451"/>
      <c r="T571" s="451"/>
      <c r="U571" s="452"/>
      <c r="V571" s="453"/>
      <c r="W571" s="451"/>
      <c r="X571" s="451"/>
      <c r="Y571" s="454"/>
      <c r="Z571" s="325"/>
      <c r="AA571" s="305"/>
      <c r="AB571" s="319"/>
      <c r="AC571" s="302"/>
      <c r="AD571" s="302"/>
      <c r="AE571" s="302"/>
      <c r="AF571" s="305"/>
      <c r="AG571" s="328"/>
      <c r="AH571" s="455"/>
      <c r="AI571" s="108"/>
      <c r="AJ571" s="108"/>
      <c r="AK571" s="108"/>
      <c r="AL571" s="108"/>
      <c r="AM571" s="108"/>
      <c r="AN571" s="108"/>
      <c r="AO571" s="108"/>
      <c r="AP571" s="108"/>
      <c r="AQ571" s="108"/>
    </row>
    <row r="572" ht="22.5" customHeight="1">
      <c r="B572" s="331"/>
      <c r="D572" s="332"/>
      <c r="E572" s="331"/>
      <c r="H572" s="327"/>
      <c r="I572" s="331"/>
      <c r="L572" s="327"/>
      <c r="M572" s="331"/>
      <c r="N572" s="333"/>
      <c r="O572" s="334"/>
      <c r="P572" s="334"/>
      <c r="Q572" s="335"/>
      <c r="R572" s="336"/>
      <c r="S572" s="334"/>
      <c r="T572" s="334"/>
      <c r="U572" s="335"/>
      <c r="V572" s="336"/>
      <c r="W572" s="334"/>
      <c r="X572" s="334"/>
      <c r="Y572" s="337"/>
      <c r="Z572" s="338"/>
      <c r="AA572" s="327"/>
      <c r="AB572" s="326"/>
      <c r="AF572" s="327"/>
      <c r="AG572" s="339"/>
      <c r="AH572" s="456"/>
      <c r="AI572" s="108"/>
      <c r="AJ572" s="108"/>
      <c r="AK572" s="108"/>
      <c r="AL572" s="108"/>
      <c r="AM572" s="108"/>
      <c r="AN572" s="108"/>
      <c r="AO572" s="108"/>
      <c r="AP572" s="108"/>
      <c r="AQ572" s="108"/>
    </row>
    <row r="573" ht="22.5" customHeight="1">
      <c r="B573" s="181"/>
      <c r="C573" s="309"/>
      <c r="D573" s="341"/>
      <c r="E573" s="181"/>
      <c r="F573" s="309"/>
      <c r="G573" s="309"/>
      <c r="H573" s="310"/>
      <c r="I573" s="181"/>
      <c r="J573" s="309"/>
      <c r="K573" s="309"/>
      <c r="L573" s="310"/>
      <c r="M573" s="181"/>
      <c r="N573" s="342"/>
      <c r="O573" s="343"/>
      <c r="P573" s="343"/>
      <c r="Q573" s="344"/>
      <c r="R573" s="345"/>
      <c r="S573" s="343"/>
      <c r="T573" s="343"/>
      <c r="U573" s="344"/>
      <c r="V573" s="345"/>
      <c r="W573" s="343"/>
      <c r="X573" s="343"/>
      <c r="Y573" s="346"/>
      <c r="Z573" s="347"/>
      <c r="AA573" s="310"/>
      <c r="AB573" s="348"/>
      <c r="AC573" s="309"/>
      <c r="AD573" s="309"/>
      <c r="AE573" s="309"/>
      <c r="AF573" s="310"/>
      <c r="AG573" s="349"/>
      <c r="AH573" s="457"/>
      <c r="AI573" s="108"/>
      <c r="AJ573" s="108"/>
      <c r="AK573" s="108"/>
      <c r="AL573" s="108"/>
      <c r="AM573" s="108"/>
      <c r="AN573" s="108"/>
      <c r="AO573" s="108"/>
      <c r="AP573" s="108"/>
      <c r="AQ573" s="108"/>
    </row>
    <row r="574" ht="22.5" customHeight="1">
      <c r="B574" s="315" t="str">
        <f>IF(ISBLANK(D574), "Missing ID",
IF(CONCATENATE(E574:AG576)="", "Unused",
IF(AND(ISBLANK(E574), ISBLANK(I574)), "Missing Headline and Content",
IF(ISBLANK(M574), "Missing Is True",
IF(AND(M574&lt;&gt;"Yes", M574&lt;&gt;"No"), "Is True must be Yes or No",
IF(AND($AJ$3, NOT(ISBLANK(N574)), NOT(ISNUMBER(N574))), "Changes to Followers for Likes must be a Number",
IF(AND($AK$3, NOT(ISBLANK(O574)), NOT(ISNUMBER(O574))), "Changes to Followers for Disikes must be a Number",
IF(AND($AL$3, NOT(ISBLANK(P574)), NOT(ISNUMBER(P574))), "Changes to Followers for Shares must be a Number",
IF(AND($AM$3, NOT(ISBLANK(Q574)), NOT(ISNUMBER(Q574))), "Changes to Followers for Flags must be a Number",
IF(AND($AJ$3, NOT(ISBLANK(R574)), NOT(ISNUMBER(R574))), "Changes to Credibility for Likes must be a Number",
IF(AND($AK$3, NOT(ISBLANK(S574)), NOT(ISNUMBER(S574))), "Changes to Credibility for Disikes must be a Number",
IF(AND($AL$3, NOT(ISBLANK(T574)), NOT(ISNUMBER(T574))), "Changes to Credibility for Shares must be a Number",
IF(AND($AM$3, NOT(ISBLANK(U574)), NOT(ISNUMBER(U574))), "Changes to Credibility for Flags must be a Number",
IF(AND($AJ$3, $AP$3, NOT(ISBLANK(V574)), NOT(ISNUMBER(V574))), "Number of Likes must be a Number",
IF(AND($AK$3, $AP$3, NOT(ISBLANK(W574)), NOT(ISNUMBER(W574))), "Number of Disikes must be a Number",
IF(AND($AL$3, $AP$3, NOT(ISBLANK(X574)), NOT(ISNUMBER(X574))), "Number of Shares must be a Number",
IF(AND($AM$3, $AP$3, NOT(ISBLANK(Y574)), NOT(ISNUMBER(Y574))), "Number of Flags must be a Number",
IF(AND($AJ$3, $AP$3, NOT(ISBLANK(V574)), V574&lt;0), "Number of Likes cannot be Negative",
IF(AND($AK$3, $AP$3, NOT(ISBLANK(W574)), W574&lt;0), "Number of Disikes cannot be Negative",
IF(AND($AL$3, $AP$3, NOT(ISBLANK(X574)), X574&lt;0), "Number of Shares cannot be Negative",
IF(AND($AM$3, $AP$3, NOT(ISBLANK(Y574)), Y574&lt;0), "Number of Flags cannot be Negative",
IF(AND(CONCATENATE(Z574:AH574)&lt;&gt;"", Z574=""), "Missing 1st Comment Source Name",
IF(AND(CONCATENATE(Z574:AH574)&lt;&gt;"", AB574=""), "Missing 1st Comment Message",
IF(AND($AN$3, $AP$3, CONCATENATE(Z574:AH574)&lt;&gt;"", AG574=""), "Missing 1st Comment Likes",
IF(AND($AO$3, $AP$3, CONCATENATE(Z574:AH574)&lt;&gt;"", AH574=""), "Missing 1st Comment Dislikes",
IF(AND(CONCATENATE(Z575:AH575)&lt;&gt;"", Z575=""), "Missing 2nd Comment Source Name",
IF(AND(CONCATENATE(Z575:AH575)&lt;&gt;"", AB575=""), "Missing 2nd Comment Message",
IF(AND($AN$3, $AP$3, CONCATENATE(Z575:AH575)&lt;&gt;"", AG575=""), "Missing 2nd Comment Likes",
IF(AND($AO$3, $AP$3, CONCATENATE(Z575:AH575)&lt;&gt;"", AH575=""), "Missing 2nd Comment Dislikes",
IF(AND(CONCATENATE(Z576:AH576)&lt;&gt;"", Z576=""), "Missing 3rd Comment Source Name",
IF(AND(CONCATENATE(Z576:AH576)&lt;&gt;"", AB576=""), "Missing 3rd Comment Message",
IF(AND($AN$3, $AP$3, CONCATENATE(Z576:AH576)&lt;&gt;"", AG576=""), "Missing 3rd Comment Likes",
IF(AND($AO$3, $AP$3, CONCATENATE(Z576:AH576)&lt;&gt;"", AH576=""), "Missing 3rd Comment Dislikes", "Valid"
)))))))))))))))))))))))))))))))))</f>
        <v>Unused</v>
      </c>
      <c r="C574" s="302"/>
      <c r="D574" s="351" t="s">
        <v>1477</v>
      </c>
      <c r="E574" s="352"/>
      <c r="F574" s="302"/>
      <c r="G574" s="302"/>
      <c r="H574" s="305"/>
      <c r="I574" s="352"/>
      <c r="J574" s="302"/>
      <c r="K574" s="302"/>
      <c r="L574" s="305"/>
      <c r="M574" s="354"/>
      <c r="N574" s="355"/>
      <c r="O574" s="356"/>
      <c r="P574" s="356"/>
      <c r="Q574" s="357"/>
      <c r="R574" s="358"/>
      <c r="S574" s="356"/>
      <c r="T574" s="356"/>
      <c r="U574" s="357"/>
      <c r="V574" s="358"/>
      <c r="W574" s="356"/>
      <c r="X574" s="356"/>
      <c r="Y574" s="359"/>
      <c r="Z574" s="360"/>
      <c r="AA574" s="305"/>
      <c r="AB574" s="354"/>
      <c r="AC574" s="302"/>
      <c r="AD574" s="302"/>
      <c r="AE574" s="302"/>
      <c r="AF574" s="305"/>
      <c r="AG574" s="361"/>
      <c r="AH574" s="458"/>
      <c r="AI574" s="108"/>
      <c r="AJ574" s="108"/>
      <c r="AK574" s="108"/>
      <c r="AL574" s="108"/>
      <c r="AM574" s="108"/>
      <c r="AN574" s="108"/>
      <c r="AO574" s="108"/>
      <c r="AP574" s="108"/>
      <c r="AQ574" s="108"/>
    </row>
    <row r="575" ht="22.5" customHeight="1">
      <c r="B575" s="331"/>
      <c r="D575" s="363"/>
      <c r="E575" s="331"/>
      <c r="H575" s="327"/>
      <c r="I575" s="331"/>
      <c r="L575" s="327"/>
      <c r="M575" s="331"/>
      <c r="N575" s="333"/>
      <c r="O575" s="334"/>
      <c r="P575" s="334"/>
      <c r="Q575" s="335"/>
      <c r="R575" s="336"/>
      <c r="S575" s="334"/>
      <c r="T575" s="334"/>
      <c r="U575" s="335"/>
      <c r="V575" s="336"/>
      <c r="W575" s="334"/>
      <c r="X575" s="334"/>
      <c r="Y575" s="337"/>
      <c r="Z575" s="364"/>
      <c r="AA575" s="327"/>
      <c r="AB575" s="365"/>
      <c r="AF575" s="327"/>
      <c r="AG575" s="366"/>
      <c r="AH575" s="367"/>
      <c r="AI575" s="108"/>
      <c r="AJ575" s="108"/>
      <c r="AK575" s="108"/>
      <c r="AL575" s="108"/>
      <c r="AM575" s="108"/>
      <c r="AN575" s="108"/>
      <c r="AO575" s="108"/>
      <c r="AP575" s="108"/>
      <c r="AQ575" s="108"/>
    </row>
    <row r="576" ht="22.5" customHeight="1">
      <c r="B576" s="181"/>
      <c r="C576" s="309"/>
      <c r="D576" s="368"/>
      <c r="E576" s="181"/>
      <c r="F576" s="309"/>
      <c r="G576" s="309"/>
      <c r="H576" s="310"/>
      <c r="I576" s="181"/>
      <c r="J576" s="309"/>
      <c r="K576" s="309"/>
      <c r="L576" s="310"/>
      <c r="M576" s="181"/>
      <c r="N576" s="342"/>
      <c r="O576" s="343"/>
      <c r="P576" s="343"/>
      <c r="Q576" s="344"/>
      <c r="R576" s="345"/>
      <c r="S576" s="343"/>
      <c r="T576" s="343"/>
      <c r="U576" s="344"/>
      <c r="V576" s="345"/>
      <c r="W576" s="343"/>
      <c r="X576" s="343"/>
      <c r="Y576" s="346"/>
      <c r="Z576" s="369"/>
      <c r="AA576" s="310"/>
      <c r="AB576" s="370"/>
      <c r="AC576" s="309"/>
      <c r="AD576" s="309"/>
      <c r="AE576" s="309"/>
      <c r="AF576" s="310"/>
      <c r="AG576" s="371"/>
      <c r="AH576" s="372"/>
      <c r="AI576" s="108"/>
      <c r="AJ576" s="108"/>
      <c r="AK576" s="108"/>
      <c r="AL576" s="108"/>
      <c r="AM576" s="108"/>
      <c r="AN576" s="108"/>
      <c r="AO576" s="108"/>
      <c r="AP576" s="108"/>
      <c r="AQ576" s="108"/>
    </row>
    <row r="577" ht="22.5" customHeight="1">
      <c r="B577" s="315" t="str">
        <f>IF(ISBLANK(D577), "Missing ID",
IF(CONCATENATE(E577:AG579)="", "Unused",
IF(AND(ISBLANK(E577), ISBLANK(I577)), "Missing Headline and Content",
IF(ISBLANK(M577), "Missing Is True",
IF(AND(M577&lt;&gt;"Yes", M577&lt;&gt;"No"), "Is True must be Yes or No",
IF(AND($AJ$3, NOT(ISBLANK(N577)), NOT(ISNUMBER(N577))), "Changes to Followers for Likes must be a Number",
IF(AND($AK$3, NOT(ISBLANK(O577)), NOT(ISNUMBER(O577))), "Changes to Followers for Disikes must be a Number",
IF(AND($AL$3, NOT(ISBLANK(P577)), NOT(ISNUMBER(P577))), "Changes to Followers for Shares must be a Number",
IF(AND($AM$3, NOT(ISBLANK(Q577)), NOT(ISNUMBER(Q577))), "Changes to Followers for Flags must be a Number",
IF(AND($AJ$3, NOT(ISBLANK(R577)), NOT(ISNUMBER(R577))), "Changes to Credibility for Likes must be a Number",
IF(AND($AK$3, NOT(ISBLANK(S577)), NOT(ISNUMBER(S577))), "Changes to Credibility for Disikes must be a Number",
IF(AND($AL$3, NOT(ISBLANK(T577)), NOT(ISNUMBER(T577))), "Changes to Credibility for Shares must be a Number",
IF(AND($AM$3, NOT(ISBLANK(U577)), NOT(ISNUMBER(U577))), "Changes to Credibility for Flags must be a Number",
IF(AND($AJ$3, $AP$3, NOT(ISBLANK(V577)), NOT(ISNUMBER(V577))), "Number of Likes must be a Number",
IF(AND($AK$3, $AP$3, NOT(ISBLANK(W577)), NOT(ISNUMBER(W577))), "Number of Disikes must be a Number",
IF(AND($AL$3, $AP$3, NOT(ISBLANK(X577)), NOT(ISNUMBER(X577))), "Number of Shares must be a Number",
IF(AND($AM$3, $AP$3, NOT(ISBLANK(Y577)), NOT(ISNUMBER(Y577))), "Number of Flags must be a Number",
IF(AND($AJ$3, $AP$3, NOT(ISBLANK(V577)), V577&lt;0), "Number of Likes cannot be Negative",
IF(AND($AK$3, $AP$3, NOT(ISBLANK(W577)), W577&lt;0), "Number of Disikes cannot be Negative",
IF(AND($AL$3, $AP$3, NOT(ISBLANK(X577)), X577&lt;0), "Number of Shares cannot be Negative",
IF(AND($AM$3, $AP$3, NOT(ISBLANK(Y577)), Y577&lt;0), "Number of Flags cannot be Negative",
IF(AND(CONCATENATE(Z577:AH577)&lt;&gt;"", Z577=""), "Missing 1st Comment Source Name",
IF(AND(CONCATENATE(Z577:AH577)&lt;&gt;"", AB577=""), "Missing 1st Comment Message",
IF(AND($AN$3, $AP$3, CONCATENATE(Z577:AH577)&lt;&gt;"", AG577=""), "Missing 1st Comment Likes",
IF(AND($AO$3, $AP$3, CONCATENATE(Z577:AH577)&lt;&gt;"", AH577=""), "Missing 1st Comment Dislikes",
IF(AND(CONCATENATE(Z578:AH578)&lt;&gt;"", Z578=""), "Missing 2nd Comment Source Name",
IF(AND(CONCATENATE(Z578:AH578)&lt;&gt;"", AB578=""), "Missing 2nd Comment Message",
IF(AND($AN$3, $AP$3, CONCATENATE(Z578:AH578)&lt;&gt;"", AG578=""), "Missing 2nd Comment Likes",
IF(AND($AO$3, $AP$3, CONCATENATE(Z578:AH578)&lt;&gt;"", AH578=""), "Missing 2nd Comment Dislikes",
IF(AND(CONCATENATE(Z579:AH579)&lt;&gt;"", Z579=""), "Missing 3rd Comment Source Name",
IF(AND(CONCATENATE(Z579:AH579)&lt;&gt;"", AB579=""), "Missing 3rd Comment Message",
IF(AND($AN$3, $AP$3, CONCATENATE(Z579:AH579)&lt;&gt;"", AG579=""), "Missing 3rd Comment Likes",
IF(AND($AO$3, $AP$3, CONCATENATE(Z579:AH579)&lt;&gt;"", AH579=""), "Missing 3rd Comment Dislikes", "Valid"
)))))))))))))))))))))))))))))))))</f>
        <v>Unused</v>
      </c>
      <c r="C577" s="302"/>
      <c r="D577" s="316" t="s">
        <v>1478</v>
      </c>
      <c r="E577" s="317"/>
      <c r="F577" s="302"/>
      <c r="G577" s="302"/>
      <c r="H577" s="305"/>
      <c r="I577" s="317"/>
      <c r="J577" s="302"/>
      <c r="K577" s="302"/>
      <c r="L577" s="305"/>
      <c r="M577" s="319"/>
      <c r="N577" s="450"/>
      <c r="O577" s="451"/>
      <c r="P577" s="451"/>
      <c r="Q577" s="452"/>
      <c r="R577" s="453"/>
      <c r="S577" s="451"/>
      <c r="T577" s="451"/>
      <c r="U577" s="452"/>
      <c r="V577" s="453"/>
      <c r="W577" s="451"/>
      <c r="X577" s="451"/>
      <c r="Y577" s="454"/>
      <c r="Z577" s="325"/>
      <c r="AA577" s="305"/>
      <c r="AB577" s="319"/>
      <c r="AC577" s="302"/>
      <c r="AD577" s="302"/>
      <c r="AE577" s="302"/>
      <c r="AF577" s="305"/>
      <c r="AG577" s="328"/>
      <c r="AH577" s="455"/>
      <c r="AI577" s="108"/>
      <c r="AJ577" s="108"/>
      <c r="AK577" s="108"/>
      <c r="AL577" s="108"/>
      <c r="AM577" s="108"/>
      <c r="AN577" s="108"/>
      <c r="AO577" s="108"/>
      <c r="AP577" s="108"/>
      <c r="AQ577" s="108"/>
    </row>
    <row r="578" ht="22.5" customHeight="1">
      <c r="B578" s="331"/>
      <c r="D578" s="332"/>
      <c r="E578" s="331"/>
      <c r="H578" s="327"/>
      <c r="I578" s="331"/>
      <c r="L578" s="327"/>
      <c r="M578" s="331"/>
      <c r="N578" s="333"/>
      <c r="O578" s="334"/>
      <c r="P578" s="334"/>
      <c r="Q578" s="335"/>
      <c r="R578" s="336"/>
      <c r="S578" s="334"/>
      <c r="T578" s="334"/>
      <c r="U578" s="335"/>
      <c r="V578" s="336"/>
      <c r="W578" s="334"/>
      <c r="X578" s="334"/>
      <c r="Y578" s="337"/>
      <c r="Z578" s="338"/>
      <c r="AA578" s="327"/>
      <c r="AB578" s="326"/>
      <c r="AF578" s="327"/>
      <c r="AG578" s="339"/>
      <c r="AH578" s="456"/>
      <c r="AI578" s="108"/>
      <c r="AJ578" s="108"/>
      <c r="AK578" s="108"/>
      <c r="AL578" s="108"/>
      <c r="AM578" s="108"/>
      <c r="AN578" s="108"/>
      <c r="AO578" s="108"/>
      <c r="AP578" s="108"/>
      <c r="AQ578" s="108"/>
    </row>
    <row r="579" ht="22.5" customHeight="1">
      <c r="B579" s="181"/>
      <c r="C579" s="309"/>
      <c r="D579" s="341"/>
      <c r="E579" s="181"/>
      <c r="F579" s="309"/>
      <c r="G579" s="309"/>
      <c r="H579" s="310"/>
      <c r="I579" s="181"/>
      <c r="J579" s="309"/>
      <c r="K579" s="309"/>
      <c r="L579" s="310"/>
      <c r="M579" s="181"/>
      <c r="N579" s="342"/>
      <c r="O579" s="343"/>
      <c r="P579" s="343"/>
      <c r="Q579" s="344"/>
      <c r="R579" s="345"/>
      <c r="S579" s="343"/>
      <c r="T579" s="343"/>
      <c r="U579" s="344"/>
      <c r="V579" s="345"/>
      <c r="W579" s="343"/>
      <c r="X579" s="343"/>
      <c r="Y579" s="346"/>
      <c r="Z579" s="347"/>
      <c r="AA579" s="310"/>
      <c r="AB579" s="348"/>
      <c r="AC579" s="309"/>
      <c r="AD579" s="309"/>
      <c r="AE579" s="309"/>
      <c r="AF579" s="310"/>
      <c r="AG579" s="349"/>
      <c r="AH579" s="457"/>
      <c r="AI579" s="108"/>
      <c r="AJ579" s="108"/>
      <c r="AK579" s="108"/>
      <c r="AL579" s="108"/>
      <c r="AM579" s="108"/>
      <c r="AN579" s="108"/>
      <c r="AO579" s="108"/>
      <c r="AP579" s="108"/>
      <c r="AQ579" s="108"/>
    </row>
    <row r="580" ht="22.5" customHeight="1">
      <c r="B580" s="315" t="str">
        <f>IF(ISBLANK(D580), "Missing ID",
IF(CONCATENATE(E580:AG582)="", "Unused",
IF(AND(ISBLANK(E580), ISBLANK(I580)), "Missing Headline and Content",
IF(ISBLANK(M580), "Missing Is True",
IF(AND(M580&lt;&gt;"Yes", M580&lt;&gt;"No"), "Is True must be Yes or No",
IF(AND($AJ$3, NOT(ISBLANK(N580)), NOT(ISNUMBER(N580))), "Changes to Followers for Likes must be a Number",
IF(AND($AK$3, NOT(ISBLANK(O580)), NOT(ISNUMBER(O580))), "Changes to Followers for Disikes must be a Number",
IF(AND($AL$3, NOT(ISBLANK(P580)), NOT(ISNUMBER(P580))), "Changes to Followers for Shares must be a Number",
IF(AND($AM$3, NOT(ISBLANK(Q580)), NOT(ISNUMBER(Q580))), "Changes to Followers for Flags must be a Number",
IF(AND($AJ$3, NOT(ISBLANK(R580)), NOT(ISNUMBER(R580))), "Changes to Credibility for Likes must be a Number",
IF(AND($AK$3, NOT(ISBLANK(S580)), NOT(ISNUMBER(S580))), "Changes to Credibility for Disikes must be a Number",
IF(AND($AL$3, NOT(ISBLANK(T580)), NOT(ISNUMBER(T580))), "Changes to Credibility for Shares must be a Number",
IF(AND($AM$3, NOT(ISBLANK(U580)), NOT(ISNUMBER(U580))), "Changes to Credibility for Flags must be a Number",
IF(AND($AJ$3, $AP$3, NOT(ISBLANK(V580)), NOT(ISNUMBER(V580))), "Number of Likes must be a Number",
IF(AND($AK$3, $AP$3, NOT(ISBLANK(W580)), NOT(ISNUMBER(W580))), "Number of Disikes must be a Number",
IF(AND($AL$3, $AP$3, NOT(ISBLANK(X580)), NOT(ISNUMBER(X580))), "Number of Shares must be a Number",
IF(AND($AM$3, $AP$3, NOT(ISBLANK(Y580)), NOT(ISNUMBER(Y580))), "Number of Flags must be a Number",
IF(AND($AJ$3, $AP$3, NOT(ISBLANK(V580)), V580&lt;0), "Number of Likes cannot be Negative",
IF(AND($AK$3, $AP$3, NOT(ISBLANK(W580)), W580&lt;0), "Number of Disikes cannot be Negative",
IF(AND($AL$3, $AP$3, NOT(ISBLANK(X580)), X580&lt;0), "Number of Shares cannot be Negative",
IF(AND($AM$3, $AP$3, NOT(ISBLANK(Y580)), Y580&lt;0), "Number of Flags cannot be Negative",
IF(AND(CONCATENATE(Z580:AH580)&lt;&gt;"", Z580=""), "Missing 1st Comment Source Name",
IF(AND(CONCATENATE(Z580:AH580)&lt;&gt;"", AB580=""), "Missing 1st Comment Message",
IF(AND($AN$3, $AP$3, CONCATENATE(Z580:AH580)&lt;&gt;"", AG580=""), "Missing 1st Comment Likes",
IF(AND($AO$3, $AP$3, CONCATENATE(Z580:AH580)&lt;&gt;"", AH580=""), "Missing 1st Comment Dislikes",
IF(AND(CONCATENATE(Z581:AH581)&lt;&gt;"", Z581=""), "Missing 2nd Comment Source Name",
IF(AND(CONCATENATE(Z581:AH581)&lt;&gt;"", AB581=""), "Missing 2nd Comment Message",
IF(AND($AN$3, $AP$3, CONCATENATE(Z581:AH581)&lt;&gt;"", AG581=""), "Missing 2nd Comment Likes",
IF(AND($AO$3, $AP$3, CONCATENATE(Z581:AH581)&lt;&gt;"", AH581=""), "Missing 2nd Comment Dislikes",
IF(AND(CONCATENATE(Z582:AH582)&lt;&gt;"", Z582=""), "Missing 3rd Comment Source Name",
IF(AND(CONCATENATE(Z582:AH582)&lt;&gt;"", AB582=""), "Missing 3rd Comment Message",
IF(AND($AN$3, $AP$3, CONCATENATE(Z582:AH582)&lt;&gt;"", AG582=""), "Missing 3rd Comment Likes",
IF(AND($AO$3, $AP$3, CONCATENATE(Z582:AH582)&lt;&gt;"", AH582=""), "Missing 3rd Comment Dislikes", "Valid"
)))))))))))))))))))))))))))))))))</f>
        <v>Unused</v>
      </c>
      <c r="C580" s="302"/>
      <c r="D580" s="351" t="s">
        <v>1479</v>
      </c>
      <c r="E580" s="352"/>
      <c r="F580" s="302"/>
      <c r="G580" s="302"/>
      <c r="H580" s="305"/>
      <c r="I580" s="352"/>
      <c r="J580" s="302"/>
      <c r="K580" s="302"/>
      <c r="L580" s="305"/>
      <c r="M580" s="354"/>
      <c r="N580" s="355"/>
      <c r="O580" s="356"/>
      <c r="P580" s="356"/>
      <c r="Q580" s="357"/>
      <c r="R580" s="358"/>
      <c r="S580" s="356"/>
      <c r="T580" s="356"/>
      <c r="U580" s="357"/>
      <c r="V580" s="358"/>
      <c r="W580" s="356"/>
      <c r="X580" s="356"/>
      <c r="Y580" s="359"/>
      <c r="Z580" s="360"/>
      <c r="AA580" s="305"/>
      <c r="AB580" s="354"/>
      <c r="AC580" s="302"/>
      <c r="AD580" s="302"/>
      <c r="AE580" s="302"/>
      <c r="AF580" s="305"/>
      <c r="AG580" s="361"/>
      <c r="AH580" s="458"/>
      <c r="AI580" s="108"/>
      <c r="AJ580" s="108"/>
      <c r="AK580" s="108"/>
      <c r="AL580" s="108"/>
      <c r="AM580" s="108"/>
      <c r="AN580" s="108"/>
      <c r="AO580" s="108"/>
      <c r="AP580" s="108"/>
      <c r="AQ580" s="108"/>
    </row>
    <row r="581" ht="22.5" customHeight="1">
      <c r="B581" s="331"/>
      <c r="D581" s="363"/>
      <c r="E581" s="331"/>
      <c r="H581" s="327"/>
      <c r="I581" s="331"/>
      <c r="L581" s="327"/>
      <c r="M581" s="331"/>
      <c r="N581" s="333"/>
      <c r="O581" s="334"/>
      <c r="P581" s="334"/>
      <c r="Q581" s="335"/>
      <c r="R581" s="336"/>
      <c r="S581" s="334"/>
      <c r="T581" s="334"/>
      <c r="U581" s="335"/>
      <c r="V581" s="336"/>
      <c r="W581" s="334"/>
      <c r="X581" s="334"/>
      <c r="Y581" s="337"/>
      <c r="Z581" s="364"/>
      <c r="AA581" s="327"/>
      <c r="AB581" s="365"/>
      <c r="AF581" s="327"/>
      <c r="AG581" s="366"/>
      <c r="AH581" s="367"/>
      <c r="AI581" s="108"/>
      <c r="AJ581" s="108"/>
      <c r="AK581" s="108"/>
      <c r="AL581" s="108"/>
      <c r="AM581" s="108"/>
      <c r="AN581" s="108"/>
      <c r="AO581" s="108"/>
      <c r="AP581" s="108"/>
      <c r="AQ581" s="108"/>
    </row>
    <row r="582" ht="22.5" customHeight="1">
      <c r="B582" s="181"/>
      <c r="C582" s="309"/>
      <c r="D582" s="368"/>
      <c r="E582" s="181"/>
      <c r="F582" s="309"/>
      <c r="G582" s="309"/>
      <c r="H582" s="310"/>
      <c r="I582" s="181"/>
      <c r="J582" s="309"/>
      <c r="K582" s="309"/>
      <c r="L582" s="310"/>
      <c r="M582" s="181"/>
      <c r="N582" s="342"/>
      <c r="O582" s="343"/>
      <c r="P582" s="343"/>
      <c r="Q582" s="344"/>
      <c r="R582" s="345"/>
      <c r="S582" s="343"/>
      <c r="T582" s="343"/>
      <c r="U582" s="344"/>
      <c r="V582" s="345"/>
      <c r="W582" s="343"/>
      <c r="X582" s="343"/>
      <c r="Y582" s="346"/>
      <c r="Z582" s="369"/>
      <c r="AA582" s="310"/>
      <c r="AB582" s="370"/>
      <c r="AC582" s="309"/>
      <c r="AD582" s="309"/>
      <c r="AE582" s="309"/>
      <c r="AF582" s="310"/>
      <c r="AG582" s="371"/>
      <c r="AH582" s="372"/>
      <c r="AI582" s="108"/>
      <c r="AJ582" s="108"/>
      <c r="AK582" s="108"/>
      <c r="AL582" s="108"/>
      <c r="AM582" s="108"/>
      <c r="AN582" s="108"/>
      <c r="AO582" s="108"/>
      <c r="AP582" s="108"/>
      <c r="AQ582" s="108"/>
    </row>
    <row r="583" ht="22.5" customHeight="1">
      <c r="B583" s="315" t="str">
        <f>IF(ISBLANK(D583), "Missing ID",
IF(CONCATENATE(E583:AG585)="", "Unused",
IF(AND(ISBLANK(E583), ISBLANK(I583)), "Missing Headline and Content",
IF(ISBLANK(M583), "Missing Is True",
IF(AND(M583&lt;&gt;"Yes", M583&lt;&gt;"No"), "Is True must be Yes or No",
IF(AND($AJ$3, NOT(ISBLANK(N583)), NOT(ISNUMBER(N583))), "Changes to Followers for Likes must be a Number",
IF(AND($AK$3, NOT(ISBLANK(O583)), NOT(ISNUMBER(O583))), "Changes to Followers for Disikes must be a Number",
IF(AND($AL$3, NOT(ISBLANK(P583)), NOT(ISNUMBER(P583))), "Changes to Followers for Shares must be a Number",
IF(AND($AM$3, NOT(ISBLANK(Q583)), NOT(ISNUMBER(Q583))), "Changes to Followers for Flags must be a Number",
IF(AND($AJ$3, NOT(ISBLANK(R583)), NOT(ISNUMBER(R583))), "Changes to Credibility for Likes must be a Number",
IF(AND($AK$3, NOT(ISBLANK(S583)), NOT(ISNUMBER(S583))), "Changes to Credibility for Disikes must be a Number",
IF(AND($AL$3, NOT(ISBLANK(T583)), NOT(ISNUMBER(T583))), "Changes to Credibility for Shares must be a Number",
IF(AND($AM$3, NOT(ISBLANK(U583)), NOT(ISNUMBER(U583))), "Changes to Credibility for Flags must be a Number",
IF(AND($AJ$3, $AP$3, NOT(ISBLANK(V583)), NOT(ISNUMBER(V583))), "Number of Likes must be a Number",
IF(AND($AK$3, $AP$3, NOT(ISBLANK(W583)), NOT(ISNUMBER(W583))), "Number of Disikes must be a Number",
IF(AND($AL$3, $AP$3, NOT(ISBLANK(X583)), NOT(ISNUMBER(X583))), "Number of Shares must be a Number",
IF(AND($AM$3, $AP$3, NOT(ISBLANK(Y583)), NOT(ISNUMBER(Y583))), "Number of Flags must be a Number",
IF(AND($AJ$3, $AP$3, NOT(ISBLANK(V583)), V583&lt;0), "Number of Likes cannot be Negative",
IF(AND($AK$3, $AP$3, NOT(ISBLANK(W583)), W583&lt;0), "Number of Disikes cannot be Negative",
IF(AND($AL$3, $AP$3, NOT(ISBLANK(X583)), X583&lt;0), "Number of Shares cannot be Negative",
IF(AND($AM$3, $AP$3, NOT(ISBLANK(Y583)), Y583&lt;0), "Number of Flags cannot be Negative",
IF(AND(CONCATENATE(Z583:AH583)&lt;&gt;"", Z583=""), "Missing 1st Comment Source Name",
IF(AND(CONCATENATE(Z583:AH583)&lt;&gt;"", AB583=""), "Missing 1st Comment Message",
IF(AND($AN$3, $AP$3, CONCATENATE(Z583:AH583)&lt;&gt;"", AG583=""), "Missing 1st Comment Likes",
IF(AND($AO$3, $AP$3, CONCATENATE(Z583:AH583)&lt;&gt;"", AH583=""), "Missing 1st Comment Dislikes",
IF(AND(CONCATENATE(Z584:AH584)&lt;&gt;"", Z584=""), "Missing 2nd Comment Source Name",
IF(AND(CONCATENATE(Z584:AH584)&lt;&gt;"", AB584=""), "Missing 2nd Comment Message",
IF(AND($AN$3, $AP$3, CONCATENATE(Z584:AH584)&lt;&gt;"", AG584=""), "Missing 2nd Comment Likes",
IF(AND($AO$3, $AP$3, CONCATENATE(Z584:AH584)&lt;&gt;"", AH584=""), "Missing 2nd Comment Dislikes",
IF(AND(CONCATENATE(Z585:AH585)&lt;&gt;"", Z585=""), "Missing 3rd Comment Source Name",
IF(AND(CONCATENATE(Z585:AH585)&lt;&gt;"", AB585=""), "Missing 3rd Comment Message",
IF(AND($AN$3, $AP$3, CONCATENATE(Z585:AH585)&lt;&gt;"", AG585=""), "Missing 3rd Comment Likes",
IF(AND($AO$3, $AP$3, CONCATENATE(Z585:AH585)&lt;&gt;"", AH585=""), "Missing 3rd Comment Dislikes", "Valid"
)))))))))))))))))))))))))))))))))</f>
        <v>Unused</v>
      </c>
      <c r="C583" s="302"/>
      <c r="D583" s="316" t="s">
        <v>1480</v>
      </c>
      <c r="E583" s="317"/>
      <c r="F583" s="302"/>
      <c r="G583" s="302"/>
      <c r="H583" s="305"/>
      <c r="I583" s="317"/>
      <c r="J583" s="302"/>
      <c r="K583" s="302"/>
      <c r="L583" s="305"/>
      <c r="M583" s="319"/>
      <c r="N583" s="450"/>
      <c r="O583" s="451"/>
      <c r="P583" s="451"/>
      <c r="Q583" s="452"/>
      <c r="R583" s="453"/>
      <c r="S583" s="451"/>
      <c r="T583" s="451"/>
      <c r="U583" s="452"/>
      <c r="V583" s="453"/>
      <c r="W583" s="451"/>
      <c r="X583" s="451"/>
      <c r="Y583" s="454"/>
      <c r="Z583" s="325"/>
      <c r="AA583" s="305"/>
      <c r="AB583" s="319"/>
      <c r="AC583" s="302"/>
      <c r="AD583" s="302"/>
      <c r="AE583" s="302"/>
      <c r="AF583" s="305"/>
      <c r="AG583" s="328"/>
      <c r="AH583" s="455"/>
      <c r="AI583" s="108"/>
      <c r="AJ583" s="108"/>
      <c r="AK583" s="108"/>
      <c r="AL583" s="108"/>
      <c r="AM583" s="108"/>
      <c r="AN583" s="108"/>
      <c r="AO583" s="108"/>
      <c r="AP583" s="108"/>
      <c r="AQ583" s="108"/>
    </row>
    <row r="584" ht="22.5" customHeight="1">
      <c r="B584" s="331"/>
      <c r="D584" s="332"/>
      <c r="E584" s="331"/>
      <c r="H584" s="327"/>
      <c r="I584" s="331"/>
      <c r="L584" s="327"/>
      <c r="M584" s="331"/>
      <c r="N584" s="333"/>
      <c r="O584" s="334"/>
      <c r="P584" s="334"/>
      <c r="Q584" s="335"/>
      <c r="R584" s="336"/>
      <c r="S584" s="334"/>
      <c r="T584" s="334"/>
      <c r="U584" s="335"/>
      <c r="V584" s="336"/>
      <c r="W584" s="334"/>
      <c r="X584" s="334"/>
      <c r="Y584" s="337"/>
      <c r="Z584" s="338"/>
      <c r="AA584" s="327"/>
      <c r="AB584" s="326"/>
      <c r="AF584" s="327"/>
      <c r="AG584" s="339"/>
      <c r="AH584" s="456"/>
      <c r="AI584" s="108"/>
      <c r="AJ584" s="108"/>
      <c r="AK584" s="108"/>
      <c r="AL584" s="108"/>
      <c r="AM584" s="108"/>
      <c r="AN584" s="108"/>
      <c r="AO584" s="108"/>
      <c r="AP584" s="108"/>
      <c r="AQ584" s="108"/>
    </row>
    <row r="585" ht="22.5" customHeight="1">
      <c r="B585" s="181"/>
      <c r="C585" s="309"/>
      <c r="D585" s="341"/>
      <c r="E585" s="181"/>
      <c r="F585" s="309"/>
      <c r="G585" s="309"/>
      <c r="H585" s="310"/>
      <c r="I585" s="181"/>
      <c r="J585" s="309"/>
      <c r="K585" s="309"/>
      <c r="L585" s="310"/>
      <c r="M585" s="181"/>
      <c r="N585" s="342"/>
      <c r="O585" s="343"/>
      <c r="P585" s="343"/>
      <c r="Q585" s="344"/>
      <c r="R585" s="345"/>
      <c r="S585" s="343"/>
      <c r="T585" s="343"/>
      <c r="U585" s="344"/>
      <c r="V585" s="345"/>
      <c r="W585" s="343"/>
      <c r="X585" s="343"/>
      <c r="Y585" s="346"/>
      <c r="Z585" s="347"/>
      <c r="AA585" s="310"/>
      <c r="AB585" s="348"/>
      <c r="AC585" s="309"/>
      <c r="AD585" s="309"/>
      <c r="AE585" s="309"/>
      <c r="AF585" s="310"/>
      <c r="AG585" s="349"/>
      <c r="AH585" s="457"/>
      <c r="AI585" s="108"/>
      <c r="AJ585" s="108"/>
      <c r="AK585" s="108"/>
      <c r="AL585" s="108"/>
      <c r="AM585" s="108"/>
      <c r="AN585" s="108"/>
      <c r="AO585" s="108"/>
      <c r="AP585" s="108"/>
      <c r="AQ585" s="108"/>
    </row>
    <row r="586" ht="22.5" customHeight="1">
      <c r="B586" s="315" t="str">
        <f>IF(ISBLANK(D586), "Missing ID",
IF(CONCATENATE(E586:AG588)="", "Unused",
IF(AND(ISBLANK(E586), ISBLANK(I586)), "Missing Headline and Content",
IF(ISBLANK(M586), "Missing Is True",
IF(AND(M586&lt;&gt;"Yes", M586&lt;&gt;"No"), "Is True must be Yes or No",
IF(AND($AJ$3, NOT(ISBLANK(N586)), NOT(ISNUMBER(N586))), "Changes to Followers for Likes must be a Number",
IF(AND($AK$3, NOT(ISBLANK(O586)), NOT(ISNUMBER(O586))), "Changes to Followers for Disikes must be a Number",
IF(AND($AL$3, NOT(ISBLANK(P586)), NOT(ISNUMBER(P586))), "Changes to Followers for Shares must be a Number",
IF(AND($AM$3, NOT(ISBLANK(Q586)), NOT(ISNUMBER(Q586))), "Changes to Followers for Flags must be a Number",
IF(AND($AJ$3, NOT(ISBLANK(R586)), NOT(ISNUMBER(R586))), "Changes to Credibility for Likes must be a Number",
IF(AND($AK$3, NOT(ISBLANK(S586)), NOT(ISNUMBER(S586))), "Changes to Credibility for Disikes must be a Number",
IF(AND($AL$3, NOT(ISBLANK(T586)), NOT(ISNUMBER(T586))), "Changes to Credibility for Shares must be a Number",
IF(AND($AM$3, NOT(ISBLANK(U586)), NOT(ISNUMBER(U586))), "Changes to Credibility for Flags must be a Number",
IF(AND($AJ$3, $AP$3, NOT(ISBLANK(V586)), NOT(ISNUMBER(V586))), "Number of Likes must be a Number",
IF(AND($AK$3, $AP$3, NOT(ISBLANK(W586)), NOT(ISNUMBER(W586))), "Number of Disikes must be a Number",
IF(AND($AL$3, $AP$3, NOT(ISBLANK(X586)), NOT(ISNUMBER(X586))), "Number of Shares must be a Number",
IF(AND($AM$3, $AP$3, NOT(ISBLANK(Y586)), NOT(ISNUMBER(Y586))), "Number of Flags must be a Number",
IF(AND($AJ$3, $AP$3, NOT(ISBLANK(V586)), V586&lt;0), "Number of Likes cannot be Negative",
IF(AND($AK$3, $AP$3, NOT(ISBLANK(W586)), W586&lt;0), "Number of Disikes cannot be Negative",
IF(AND($AL$3, $AP$3, NOT(ISBLANK(X586)), X586&lt;0), "Number of Shares cannot be Negative",
IF(AND($AM$3, $AP$3, NOT(ISBLANK(Y586)), Y586&lt;0), "Number of Flags cannot be Negative",
IF(AND(CONCATENATE(Z586:AH586)&lt;&gt;"", Z586=""), "Missing 1st Comment Source Name",
IF(AND(CONCATENATE(Z586:AH586)&lt;&gt;"", AB586=""), "Missing 1st Comment Message",
IF(AND($AN$3, $AP$3, CONCATENATE(Z586:AH586)&lt;&gt;"", AG586=""), "Missing 1st Comment Likes",
IF(AND($AO$3, $AP$3, CONCATENATE(Z586:AH586)&lt;&gt;"", AH586=""), "Missing 1st Comment Dislikes",
IF(AND(CONCATENATE(Z587:AH587)&lt;&gt;"", Z587=""), "Missing 2nd Comment Source Name",
IF(AND(CONCATENATE(Z587:AH587)&lt;&gt;"", AB587=""), "Missing 2nd Comment Message",
IF(AND($AN$3, $AP$3, CONCATENATE(Z587:AH587)&lt;&gt;"", AG587=""), "Missing 2nd Comment Likes",
IF(AND($AO$3, $AP$3, CONCATENATE(Z587:AH587)&lt;&gt;"", AH587=""), "Missing 2nd Comment Dislikes",
IF(AND(CONCATENATE(Z588:AH588)&lt;&gt;"", Z588=""), "Missing 3rd Comment Source Name",
IF(AND(CONCATENATE(Z588:AH588)&lt;&gt;"", AB588=""), "Missing 3rd Comment Message",
IF(AND($AN$3, $AP$3, CONCATENATE(Z588:AH588)&lt;&gt;"", AG588=""), "Missing 3rd Comment Likes",
IF(AND($AO$3, $AP$3, CONCATENATE(Z588:AH588)&lt;&gt;"", AH588=""), "Missing 3rd Comment Dislikes", "Valid"
)))))))))))))))))))))))))))))))))</f>
        <v>Unused</v>
      </c>
      <c r="C586" s="302"/>
      <c r="D586" s="351" t="s">
        <v>1481</v>
      </c>
      <c r="E586" s="352"/>
      <c r="F586" s="302"/>
      <c r="G586" s="302"/>
      <c r="H586" s="305"/>
      <c r="I586" s="352"/>
      <c r="J586" s="302"/>
      <c r="K586" s="302"/>
      <c r="L586" s="305"/>
      <c r="M586" s="354"/>
      <c r="N586" s="355"/>
      <c r="O586" s="356"/>
      <c r="P586" s="356"/>
      <c r="Q586" s="357"/>
      <c r="R586" s="358"/>
      <c r="S586" s="356"/>
      <c r="T586" s="356"/>
      <c r="U586" s="357"/>
      <c r="V586" s="358"/>
      <c r="W586" s="356"/>
      <c r="X586" s="356"/>
      <c r="Y586" s="359"/>
      <c r="Z586" s="360"/>
      <c r="AA586" s="305"/>
      <c r="AB586" s="354"/>
      <c r="AC586" s="302"/>
      <c r="AD586" s="302"/>
      <c r="AE586" s="302"/>
      <c r="AF586" s="305"/>
      <c r="AG586" s="361"/>
      <c r="AH586" s="458"/>
      <c r="AI586" s="108"/>
      <c r="AJ586" s="108"/>
      <c r="AK586" s="108"/>
      <c r="AL586" s="108"/>
      <c r="AM586" s="108"/>
      <c r="AN586" s="108"/>
      <c r="AO586" s="108"/>
      <c r="AP586" s="108"/>
      <c r="AQ586" s="108"/>
    </row>
    <row r="587" ht="22.5" customHeight="1">
      <c r="B587" s="331"/>
      <c r="D587" s="363"/>
      <c r="E587" s="331"/>
      <c r="H587" s="327"/>
      <c r="I587" s="331"/>
      <c r="L587" s="327"/>
      <c r="M587" s="331"/>
      <c r="N587" s="333"/>
      <c r="O587" s="334"/>
      <c r="P587" s="334"/>
      <c r="Q587" s="335"/>
      <c r="R587" s="336"/>
      <c r="S587" s="334"/>
      <c r="T587" s="334"/>
      <c r="U587" s="335"/>
      <c r="V587" s="336"/>
      <c r="W587" s="334"/>
      <c r="X587" s="334"/>
      <c r="Y587" s="337"/>
      <c r="Z587" s="364"/>
      <c r="AA587" s="327"/>
      <c r="AB587" s="365"/>
      <c r="AF587" s="327"/>
      <c r="AG587" s="366"/>
      <c r="AH587" s="367"/>
      <c r="AI587" s="108"/>
      <c r="AJ587" s="108"/>
      <c r="AK587" s="108"/>
      <c r="AL587" s="108"/>
      <c r="AM587" s="108"/>
      <c r="AN587" s="108"/>
      <c r="AO587" s="108"/>
      <c r="AP587" s="108"/>
      <c r="AQ587" s="108"/>
    </row>
    <row r="588" ht="22.5" customHeight="1">
      <c r="B588" s="181"/>
      <c r="C588" s="309"/>
      <c r="D588" s="368"/>
      <c r="E588" s="181"/>
      <c r="F588" s="309"/>
      <c r="G588" s="309"/>
      <c r="H588" s="310"/>
      <c r="I588" s="181"/>
      <c r="J588" s="309"/>
      <c r="K588" s="309"/>
      <c r="L588" s="310"/>
      <c r="M588" s="181"/>
      <c r="N588" s="342"/>
      <c r="O588" s="343"/>
      <c r="P588" s="343"/>
      <c r="Q588" s="344"/>
      <c r="R588" s="345"/>
      <c r="S588" s="343"/>
      <c r="T588" s="343"/>
      <c r="U588" s="344"/>
      <c r="V588" s="345"/>
      <c r="W588" s="343"/>
      <c r="X588" s="343"/>
      <c r="Y588" s="346"/>
      <c r="Z588" s="369"/>
      <c r="AA588" s="310"/>
      <c r="AB588" s="370"/>
      <c r="AC588" s="309"/>
      <c r="AD588" s="309"/>
      <c r="AE588" s="309"/>
      <c r="AF588" s="310"/>
      <c r="AG588" s="371"/>
      <c r="AH588" s="372"/>
      <c r="AI588" s="108"/>
      <c r="AJ588" s="108"/>
      <c r="AK588" s="108"/>
      <c r="AL588" s="108"/>
      <c r="AM588" s="108"/>
      <c r="AN588" s="108"/>
      <c r="AO588" s="108"/>
      <c r="AP588" s="108"/>
      <c r="AQ588" s="108"/>
    </row>
    <row r="589" ht="22.5" customHeight="1">
      <c r="B589" s="315" t="str">
        <f>IF(ISBLANK(D589), "Missing ID",
IF(CONCATENATE(E589:AG591)="", "Unused",
IF(AND(ISBLANK(E589), ISBLANK(I589)), "Missing Headline and Content",
IF(ISBLANK(M589), "Missing Is True",
IF(AND(M589&lt;&gt;"Yes", M589&lt;&gt;"No"), "Is True must be Yes or No",
IF(AND($AJ$3, NOT(ISBLANK(N589)), NOT(ISNUMBER(N589))), "Changes to Followers for Likes must be a Number",
IF(AND($AK$3, NOT(ISBLANK(O589)), NOT(ISNUMBER(O589))), "Changes to Followers for Disikes must be a Number",
IF(AND($AL$3, NOT(ISBLANK(P589)), NOT(ISNUMBER(P589))), "Changes to Followers for Shares must be a Number",
IF(AND($AM$3, NOT(ISBLANK(Q589)), NOT(ISNUMBER(Q589))), "Changes to Followers for Flags must be a Number",
IF(AND($AJ$3, NOT(ISBLANK(R589)), NOT(ISNUMBER(R589))), "Changes to Credibility for Likes must be a Number",
IF(AND($AK$3, NOT(ISBLANK(S589)), NOT(ISNUMBER(S589))), "Changes to Credibility for Disikes must be a Number",
IF(AND($AL$3, NOT(ISBLANK(T589)), NOT(ISNUMBER(T589))), "Changes to Credibility for Shares must be a Number",
IF(AND($AM$3, NOT(ISBLANK(U589)), NOT(ISNUMBER(U589))), "Changes to Credibility for Flags must be a Number",
IF(AND($AJ$3, $AP$3, NOT(ISBLANK(V589)), NOT(ISNUMBER(V589))), "Number of Likes must be a Number",
IF(AND($AK$3, $AP$3, NOT(ISBLANK(W589)), NOT(ISNUMBER(W589))), "Number of Disikes must be a Number",
IF(AND($AL$3, $AP$3, NOT(ISBLANK(X589)), NOT(ISNUMBER(X589))), "Number of Shares must be a Number",
IF(AND($AM$3, $AP$3, NOT(ISBLANK(Y589)), NOT(ISNUMBER(Y589))), "Number of Flags must be a Number",
IF(AND($AJ$3, $AP$3, NOT(ISBLANK(V589)), V589&lt;0), "Number of Likes cannot be Negative",
IF(AND($AK$3, $AP$3, NOT(ISBLANK(W589)), W589&lt;0), "Number of Disikes cannot be Negative",
IF(AND($AL$3, $AP$3, NOT(ISBLANK(X589)), X589&lt;0), "Number of Shares cannot be Negative",
IF(AND($AM$3, $AP$3, NOT(ISBLANK(Y589)), Y589&lt;0), "Number of Flags cannot be Negative",
IF(AND(CONCATENATE(Z589:AH589)&lt;&gt;"", Z589=""), "Missing 1st Comment Source Name",
IF(AND(CONCATENATE(Z589:AH589)&lt;&gt;"", AB589=""), "Missing 1st Comment Message",
IF(AND($AN$3, $AP$3, CONCATENATE(Z589:AH589)&lt;&gt;"", AG589=""), "Missing 1st Comment Likes",
IF(AND($AO$3, $AP$3, CONCATENATE(Z589:AH589)&lt;&gt;"", AH589=""), "Missing 1st Comment Dislikes",
IF(AND(CONCATENATE(Z590:AH590)&lt;&gt;"", Z590=""), "Missing 2nd Comment Source Name",
IF(AND(CONCATENATE(Z590:AH590)&lt;&gt;"", AB590=""), "Missing 2nd Comment Message",
IF(AND($AN$3, $AP$3, CONCATENATE(Z590:AH590)&lt;&gt;"", AG590=""), "Missing 2nd Comment Likes",
IF(AND($AO$3, $AP$3, CONCATENATE(Z590:AH590)&lt;&gt;"", AH590=""), "Missing 2nd Comment Dislikes",
IF(AND(CONCATENATE(Z591:AH591)&lt;&gt;"", Z591=""), "Missing 3rd Comment Source Name",
IF(AND(CONCATENATE(Z591:AH591)&lt;&gt;"", AB591=""), "Missing 3rd Comment Message",
IF(AND($AN$3, $AP$3, CONCATENATE(Z591:AH591)&lt;&gt;"", AG591=""), "Missing 3rd Comment Likes",
IF(AND($AO$3, $AP$3, CONCATENATE(Z591:AH591)&lt;&gt;"", AH591=""), "Missing 3rd Comment Dislikes", "Valid"
)))))))))))))))))))))))))))))))))</f>
        <v>Unused</v>
      </c>
      <c r="C589" s="302"/>
      <c r="D589" s="316" t="s">
        <v>1482</v>
      </c>
      <c r="E589" s="317"/>
      <c r="F589" s="302"/>
      <c r="G589" s="302"/>
      <c r="H589" s="305"/>
      <c r="I589" s="317"/>
      <c r="J589" s="302"/>
      <c r="K589" s="302"/>
      <c r="L589" s="305"/>
      <c r="M589" s="319"/>
      <c r="N589" s="450"/>
      <c r="O589" s="451"/>
      <c r="P589" s="451"/>
      <c r="Q589" s="452"/>
      <c r="R589" s="453"/>
      <c r="S589" s="451"/>
      <c r="T589" s="451"/>
      <c r="U589" s="452"/>
      <c r="V589" s="453"/>
      <c r="W589" s="451"/>
      <c r="X589" s="451"/>
      <c r="Y589" s="454"/>
      <c r="Z589" s="325"/>
      <c r="AA589" s="305"/>
      <c r="AB589" s="319"/>
      <c r="AC589" s="302"/>
      <c r="AD589" s="302"/>
      <c r="AE589" s="302"/>
      <c r="AF589" s="305"/>
      <c r="AG589" s="328"/>
      <c r="AH589" s="455"/>
      <c r="AI589" s="108"/>
      <c r="AJ589" s="108"/>
      <c r="AK589" s="108"/>
      <c r="AL589" s="108"/>
      <c r="AM589" s="108"/>
      <c r="AN589" s="108"/>
      <c r="AO589" s="108"/>
      <c r="AP589" s="108"/>
      <c r="AQ589" s="108"/>
    </row>
    <row r="590" ht="22.5" customHeight="1">
      <c r="B590" s="331"/>
      <c r="D590" s="332"/>
      <c r="E590" s="331"/>
      <c r="H590" s="327"/>
      <c r="I590" s="331"/>
      <c r="L590" s="327"/>
      <c r="M590" s="331"/>
      <c r="N590" s="333"/>
      <c r="O590" s="334"/>
      <c r="P590" s="334"/>
      <c r="Q590" s="335"/>
      <c r="R590" s="336"/>
      <c r="S590" s="334"/>
      <c r="T590" s="334"/>
      <c r="U590" s="335"/>
      <c r="V590" s="336"/>
      <c r="W590" s="334"/>
      <c r="X590" s="334"/>
      <c r="Y590" s="337"/>
      <c r="Z590" s="338"/>
      <c r="AA590" s="327"/>
      <c r="AB590" s="326"/>
      <c r="AF590" s="327"/>
      <c r="AG590" s="339"/>
      <c r="AH590" s="456"/>
      <c r="AI590" s="108"/>
      <c r="AJ590" s="108"/>
      <c r="AK590" s="108"/>
      <c r="AL590" s="108"/>
      <c r="AM590" s="108"/>
      <c r="AN590" s="108"/>
      <c r="AO590" s="108"/>
      <c r="AP590" s="108"/>
      <c r="AQ590" s="108"/>
    </row>
    <row r="591" ht="22.5" customHeight="1">
      <c r="B591" s="181"/>
      <c r="C591" s="309"/>
      <c r="D591" s="341"/>
      <c r="E591" s="181"/>
      <c r="F591" s="309"/>
      <c r="G591" s="309"/>
      <c r="H591" s="310"/>
      <c r="I591" s="181"/>
      <c r="J591" s="309"/>
      <c r="K591" s="309"/>
      <c r="L591" s="310"/>
      <c r="M591" s="181"/>
      <c r="N591" s="342"/>
      <c r="O591" s="343"/>
      <c r="P591" s="343"/>
      <c r="Q591" s="344"/>
      <c r="R591" s="345"/>
      <c r="S591" s="343"/>
      <c r="T591" s="343"/>
      <c r="U591" s="344"/>
      <c r="V591" s="345"/>
      <c r="W591" s="343"/>
      <c r="X591" s="343"/>
      <c r="Y591" s="346"/>
      <c r="Z591" s="347"/>
      <c r="AA591" s="310"/>
      <c r="AB591" s="348"/>
      <c r="AC591" s="309"/>
      <c r="AD591" s="309"/>
      <c r="AE591" s="309"/>
      <c r="AF591" s="310"/>
      <c r="AG591" s="349"/>
      <c r="AH591" s="457"/>
      <c r="AI591" s="108"/>
      <c r="AJ591" s="108"/>
      <c r="AK591" s="108"/>
      <c r="AL591" s="108"/>
      <c r="AM591" s="108"/>
      <c r="AN591" s="108"/>
      <c r="AO591" s="108"/>
      <c r="AP591" s="108"/>
      <c r="AQ591" s="108"/>
    </row>
    <row r="592" ht="22.5" customHeight="1">
      <c r="B592" s="315" t="str">
        <f>IF(ISBLANK(D592), "Missing ID",
IF(CONCATENATE(E592:AG594)="", "Unused",
IF(AND(ISBLANK(E592), ISBLANK(I592)), "Missing Headline and Content",
IF(ISBLANK(M592), "Missing Is True",
IF(AND(M592&lt;&gt;"Yes", M592&lt;&gt;"No"), "Is True must be Yes or No",
IF(AND($AJ$3, NOT(ISBLANK(N592)), NOT(ISNUMBER(N592))), "Changes to Followers for Likes must be a Number",
IF(AND($AK$3, NOT(ISBLANK(O592)), NOT(ISNUMBER(O592))), "Changes to Followers for Disikes must be a Number",
IF(AND($AL$3, NOT(ISBLANK(P592)), NOT(ISNUMBER(P592))), "Changes to Followers for Shares must be a Number",
IF(AND($AM$3, NOT(ISBLANK(Q592)), NOT(ISNUMBER(Q592))), "Changes to Followers for Flags must be a Number",
IF(AND($AJ$3, NOT(ISBLANK(R592)), NOT(ISNUMBER(R592))), "Changes to Credibility for Likes must be a Number",
IF(AND($AK$3, NOT(ISBLANK(S592)), NOT(ISNUMBER(S592))), "Changes to Credibility for Disikes must be a Number",
IF(AND($AL$3, NOT(ISBLANK(T592)), NOT(ISNUMBER(T592))), "Changes to Credibility for Shares must be a Number",
IF(AND($AM$3, NOT(ISBLANK(U592)), NOT(ISNUMBER(U592))), "Changes to Credibility for Flags must be a Number",
IF(AND($AJ$3, $AP$3, NOT(ISBLANK(V592)), NOT(ISNUMBER(V592))), "Number of Likes must be a Number",
IF(AND($AK$3, $AP$3, NOT(ISBLANK(W592)), NOT(ISNUMBER(W592))), "Number of Disikes must be a Number",
IF(AND($AL$3, $AP$3, NOT(ISBLANK(X592)), NOT(ISNUMBER(X592))), "Number of Shares must be a Number",
IF(AND($AM$3, $AP$3, NOT(ISBLANK(Y592)), NOT(ISNUMBER(Y592))), "Number of Flags must be a Number",
IF(AND($AJ$3, $AP$3, NOT(ISBLANK(V592)), V592&lt;0), "Number of Likes cannot be Negative",
IF(AND($AK$3, $AP$3, NOT(ISBLANK(W592)), W592&lt;0), "Number of Disikes cannot be Negative",
IF(AND($AL$3, $AP$3, NOT(ISBLANK(X592)), X592&lt;0), "Number of Shares cannot be Negative",
IF(AND($AM$3, $AP$3, NOT(ISBLANK(Y592)), Y592&lt;0), "Number of Flags cannot be Negative",
IF(AND(CONCATENATE(Z592:AH592)&lt;&gt;"", Z592=""), "Missing 1st Comment Source Name",
IF(AND(CONCATENATE(Z592:AH592)&lt;&gt;"", AB592=""), "Missing 1st Comment Message",
IF(AND($AN$3, $AP$3, CONCATENATE(Z592:AH592)&lt;&gt;"", AG592=""), "Missing 1st Comment Likes",
IF(AND($AO$3, $AP$3, CONCATENATE(Z592:AH592)&lt;&gt;"", AH592=""), "Missing 1st Comment Dislikes",
IF(AND(CONCATENATE(Z593:AH593)&lt;&gt;"", Z593=""), "Missing 2nd Comment Source Name",
IF(AND(CONCATENATE(Z593:AH593)&lt;&gt;"", AB593=""), "Missing 2nd Comment Message",
IF(AND($AN$3, $AP$3, CONCATENATE(Z593:AH593)&lt;&gt;"", AG593=""), "Missing 2nd Comment Likes",
IF(AND($AO$3, $AP$3, CONCATENATE(Z593:AH593)&lt;&gt;"", AH593=""), "Missing 2nd Comment Dislikes",
IF(AND(CONCATENATE(Z594:AH594)&lt;&gt;"", Z594=""), "Missing 3rd Comment Source Name",
IF(AND(CONCATENATE(Z594:AH594)&lt;&gt;"", AB594=""), "Missing 3rd Comment Message",
IF(AND($AN$3, $AP$3, CONCATENATE(Z594:AH594)&lt;&gt;"", AG594=""), "Missing 3rd Comment Likes",
IF(AND($AO$3, $AP$3, CONCATENATE(Z594:AH594)&lt;&gt;"", AH594=""), "Missing 3rd Comment Dislikes", "Valid"
)))))))))))))))))))))))))))))))))</f>
        <v>Unused</v>
      </c>
      <c r="C592" s="302"/>
      <c r="D592" s="351" t="s">
        <v>1483</v>
      </c>
      <c r="E592" s="352"/>
      <c r="F592" s="302"/>
      <c r="G592" s="302"/>
      <c r="H592" s="305"/>
      <c r="I592" s="352"/>
      <c r="J592" s="302"/>
      <c r="K592" s="302"/>
      <c r="L592" s="305"/>
      <c r="M592" s="354"/>
      <c r="N592" s="355"/>
      <c r="O592" s="356"/>
      <c r="P592" s="356"/>
      <c r="Q592" s="357"/>
      <c r="R592" s="358"/>
      <c r="S592" s="356"/>
      <c r="T592" s="356"/>
      <c r="U592" s="357"/>
      <c r="V592" s="358"/>
      <c r="W592" s="356"/>
      <c r="X592" s="356"/>
      <c r="Y592" s="359"/>
      <c r="Z592" s="360"/>
      <c r="AA592" s="305"/>
      <c r="AB592" s="354"/>
      <c r="AC592" s="302"/>
      <c r="AD592" s="302"/>
      <c r="AE592" s="302"/>
      <c r="AF592" s="305"/>
      <c r="AG592" s="361"/>
      <c r="AH592" s="458"/>
      <c r="AI592" s="108"/>
      <c r="AJ592" s="108"/>
      <c r="AK592" s="108"/>
      <c r="AL592" s="108"/>
      <c r="AM592" s="108"/>
      <c r="AN592" s="108"/>
      <c r="AO592" s="108"/>
      <c r="AP592" s="108"/>
      <c r="AQ592" s="108"/>
    </row>
    <row r="593" ht="22.5" customHeight="1">
      <c r="B593" s="331"/>
      <c r="D593" s="363"/>
      <c r="E593" s="331"/>
      <c r="H593" s="327"/>
      <c r="I593" s="331"/>
      <c r="L593" s="327"/>
      <c r="M593" s="331"/>
      <c r="N593" s="333"/>
      <c r="O593" s="334"/>
      <c r="P593" s="334"/>
      <c r="Q593" s="335"/>
      <c r="R593" s="336"/>
      <c r="S593" s="334"/>
      <c r="T593" s="334"/>
      <c r="U593" s="335"/>
      <c r="V593" s="336"/>
      <c r="W593" s="334"/>
      <c r="X593" s="334"/>
      <c r="Y593" s="337"/>
      <c r="Z593" s="364"/>
      <c r="AA593" s="327"/>
      <c r="AB593" s="365"/>
      <c r="AF593" s="327"/>
      <c r="AG593" s="366"/>
      <c r="AH593" s="367"/>
      <c r="AI593" s="108"/>
      <c r="AJ593" s="108"/>
      <c r="AK593" s="108"/>
      <c r="AL593" s="108"/>
      <c r="AM593" s="108"/>
      <c r="AN593" s="108"/>
      <c r="AO593" s="108"/>
      <c r="AP593" s="108"/>
      <c r="AQ593" s="108"/>
    </row>
    <row r="594" ht="22.5" customHeight="1">
      <c r="B594" s="181"/>
      <c r="C594" s="309"/>
      <c r="D594" s="368"/>
      <c r="E594" s="181"/>
      <c r="F594" s="309"/>
      <c r="G594" s="309"/>
      <c r="H594" s="310"/>
      <c r="I594" s="181"/>
      <c r="J594" s="309"/>
      <c r="K594" s="309"/>
      <c r="L594" s="310"/>
      <c r="M594" s="181"/>
      <c r="N594" s="342"/>
      <c r="O594" s="343"/>
      <c r="P594" s="343"/>
      <c r="Q594" s="344"/>
      <c r="R594" s="345"/>
      <c r="S594" s="343"/>
      <c r="T594" s="343"/>
      <c r="U594" s="344"/>
      <c r="V594" s="345"/>
      <c r="W594" s="343"/>
      <c r="X594" s="343"/>
      <c r="Y594" s="346"/>
      <c r="Z594" s="369"/>
      <c r="AA594" s="310"/>
      <c r="AB594" s="370"/>
      <c r="AC594" s="309"/>
      <c r="AD594" s="309"/>
      <c r="AE594" s="309"/>
      <c r="AF594" s="310"/>
      <c r="AG594" s="371"/>
      <c r="AH594" s="372"/>
      <c r="AI594" s="108"/>
      <c r="AJ594" s="108"/>
      <c r="AK594" s="108"/>
      <c r="AL594" s="108"/>
      <c r="AM594" s="108"/>
      <c r="AN594" s="108"/>
      <c r="AO594" s="108"/>
      <c r="AP594" s="108"/>
      <c r="AQ594" s="108"/>
    </row>
    <row r="595" ht="22.5" customHeight="1">
      <c r="B595" s="315" t="str">
        <f>IF(ISBLANK(D595), "Missing ID",
IF(CONCATENATE(E595:AG597)="", "Unused",
IF(AND(ISBLANK(E595), ISBLANK(I595)), "Missing Headline and Content",
IF(ISBLANK(M595), "Missing Is True",
IF(AND(M595&lt;&gt;"Yes", M595&lt;&gt;"No"), "Is True must be Yes or No",
IF(AND($AJ$3, NOT(ISBLANK(N595)), NOT(ISNUMBER(N595))), "Changes to Followers for Likes must be a Number",
IF(AND($AK$3, NOT(ISBLANK(O595)), NOT(ISNUMBER(O595))), "Changes to Followers for Disikes must be a Number",
IF(AND($AL$3, NOT(ISBLANK(P595)), NOT(ISNUMBER(P595))), "Changes to Followers for Shares must be a Number",
IF(AND($AM$3, NOT(ISBLANK(Q595)), NOT(ISNUMBER(Q595))), "Changes to Followers for Flags must be a Number",
IF(AND($AJ$3, NOT(ISBLANK(R595)), NOT(ISNUMBER(R595))), "Changes to Credibility for Likes must be a Number",
IF(AND($AK$3, NOT(ISBLANK(S595)), NOT(ISNUMBER(S595))), "Changes to Credibility for Disikes must be a Number",
IF(AND($AL$3, NOT(ISBLANK(T595)), NOT(ISNUMBER(T595))), "Changes to Credibility for Shares must be a Number",
IF(AND($AM$3, NOT(ISBLANK(U595)), NOT(ISNUMBER(U595))), "Changes to Credibility for Flags must be a Number",
IF(AND($AJ$3, $AP$3, NOT(ISBLANK(V595)), NOT(ISNUMBER(V595))), "Number of Likes must be a Number",
IF(AND($AK$3, $AP$3, NOT(ISBLANK(W595)), NOT(ISNUMBER(W595))), "Number of Disikes must be a Number",
IF(AND($AL$3, $AP$3, NOT(ISBLANK(X595)), NOT(ISNUMBER(X595))), "Number of Shares must be a Number",
IF(AND($AM$3, $AP$3, NOT(ISBLANK(Y595)), NOT(ISNUMBER(Y595))), "Number of Flags must be a Number",
IF(AND($AJ$3, $AP$3, NOT(ISBLANK(V595)), V595&lt;0), "Number of Likes cannot be Negative",
IF(AND($AK$3, $AP$3, NOT(ISBLANK(W595)), W595&lt;0), "Number of Disikes cannot be Negative",
IF(AND($AL$3, $AP$3, NOT(ISBLANK(X595)), X595&lt;0), "Number of Shares cannot be Negative",
IF(AND($AM$3, $AP$3, NOT(ISBLANK(Y595)), Y595&lt;0), "Number of Flags cannot be Negative",
IF(AND(CONCATENATE(Z595:AH595)&lt;&gt;"", Z595=""), "Missing 1st Comment Source Name",
IF(AND(CONCATENATE(Z595:AH595)&lt;&gt;"", AB595=""), "Missing 1st Comment Message",
IF(AND($AN$3, $AP$3, CONCATENATE(Z595:AH595)&lt;&gt;"", AG595=""), "Missing 1st Comment Likes",
IF(AND($AO$3, $AP$3, CONCATENATE(Z595:AH595)&lt;&gt;"", AH595=""), "Missing 1st Comment Dislikes",
IF(AND(CONCATENATE(Z596:AH596)&lt;&gt;"", Z596=""), "Missing 2nd Comment Source Name",
IF(AND(CONCATENATE(Z596:AH596)&lt;&gt;"", AB596=""), "Missing 2nd Comment Message",
IF(AND($AN$3, $AP$3, CONCATENATE(Z596:AH596)&lt;&gt;"", AG596=""), "Missing 2nd Comment Likes",
IF(AND($AO$3, $AP$3, CONCATENATE(Z596:AH596)&lt;&gt;"", AH596=""), "Missing 2nd Comment Dislikes",
IF(AND(CONCATENATE(Z597:AH597)&lt;&gt;"", Z597=""), "Missing 3rd Comment Source Name",
IF(AND(CONCATENATE(Z597:AH597)&lt;&gt;"", AB597=""), "Missing 3rd Comment Message",
IF(AND($AN$3, $AP$3, CONCATENATE(Z597:AH597)&lt;&gt;"", AG597=""), "Missing 3rd Comment Likes",
IF(AND($AO$3, $AP$3, CONCATENATE(Z597:AH597)&lt;&gt;"", AH597=""), "Missing 3rd Comment Dislikes", "Valid"
)))))))))))))))))))))))))))))))))</f>
        <v>Unused</v>
      </c>
      <c r="C595" s="302"/>
      <c r="D595" s="316" t="s">
        <v>1484</v>
      </c>
      <c r="E595" s="317"/>
      <c r="F595" s="302"/>
      <c r="G595" s="302"/>
      <c r="H595" s="305"/>
      <c r="I595" s="317"/>
      <c r="J595" s="302"/>
      <c r="K595" s="302"/>
      <c r="L595" s="305"/>
      <c r="M595" s="319"/>
      <c r="N595" s="450"/>
      <c r="O595" s="451"/>
      <c r="P595" s="451"/>
      <c r="Q595" s="452"/>
      <c r="R595" s="453"/>
      <c r="S595" s="451"/>
      <c r="T595" s="451"/>
      <c r="U595" s="452"/>
      <c r="V595" s="453"/>
      <c r="W595" s="451"/>
      <c r="X595" s="451"/>
      <c r="Y595" s="454"/>
      <c r="Z595" s="325"/>
      <c r="AA595" s="305"/>
      <c r="AB595" s="319"/>
      <c r="AC595" s="302"/>
      <c r="AD595" s="302"/>
      <c r="AE595" s="302"/>
      <c r="AF595" s="305"/>
      <c r="AG595" s="328"/>
      <c r="AH595" s="455"/>
      <c r="AI595" s="108"/>
      <c r="AJ595" s="108"/>
      <c r="AK595" s="108"/>
      <c r="AL595" s="108"/>
      <c r="AM595" s="108"/>
      <c r="AN595" s="108"/>
      <c r="AO595" s="108"/>
      <c r="AP595" s="108"/>
      <c r="AQ595" s="108"/>
    </row>
    <row r="596" ht="22.5" customHeight="1">
      <c r="B596" s="331"/>
      <c r="D596" s="332"/>
      <c r="E596" s="331"/>
      <c r="H596" s="327"/>
      <c r="I596" s="331"/>
      <c r="L596" s="327"/>
      <c r="M596" s="331"/>
      <c r="N596" s="333"/>
      <c r="O596" s="334"/>
      <c r="P596" s="334"/>
      <c r="Q596" s="335"/>
      <c r="R596" s="336"/>
      <c r="S596" s="334"/>
      <c r="T596" s="334"/>
      <c r="U596" s="335"/>
      <c r="V596" s="336"/>
      <c r="W596" s="334"/>
      <c r="X596" s="334"/>
      <c r="Y596" s="337"/>
      <c r="Z596" s="338"/>
      <c r="AA596" s="327"/>
      <c r="AB596" s="326"/>
      <c r="AF596" s="327"/>
      <c r="AG596" s="339"/>
      <c r="AH596" s="456"/>
      <c r="AI596" s="108"/>
      <c r="AJ596" s="108"/>
      <c r="AK596" s="108"/>
      <c r="AL596" s="108"/>
      <c r="AM596" s="108"/>
      <c r="AN596" s="108"/>
      <c r="AO596" s="108"/>
      <c r="AP596" s="108"/>
      <c r="AQ596" s="108"/>
    </row>
    <row r="597" ht="22.5" customHeight="1">
      <c r="B597" s="181"/>
      <c r="C597" s="309"/>
      <c r="D597" s="341"/>
      <c r="E597" s="181"/>
      <c r="F597" s="309"/>
      <c r="G597" s="309"/>
      <c r="H597" s="310"/>
      <c r="I597" s="181"/>
      <c r="J597" s="309"/>
      <c r="K597" s="309"/>
      <c r="L597" s="310"/>
      <c r="M597" s="181"/>
      <c r="N597" s="342"/>
      <c r="O597" s="343"/>
      <c r="P597" s="343"/>
      <c r="Q597" s="344"/>
      <c r="R597" s="345"/>
      <c r="S597" s="343"/>
      <c r="T597" s="343"/>
      <c r="U597" s="344"/>
      <c r="V597" s="345"/>
      <c r="W597" s="343"/>
      <c r="X597" s="343"/>
      <c r="Y597" s="346"/>
      <c r="Z597" s="347"/>
      <c r="AA597" s="310"/>
      <c r="AB597" s="348"/>
      <c r="AC597" s="309"/>
      <c r="AD597" s="309"/>
      <c r="AE597" s="309"/>
      <c r="AF597" s="310"/>
      <c r="AG597" s="349"/>
      <c r="AH597" s="457"/>
      <c r="AI597" s="108"/>
      <c r="AJ597" s="108"/>
      <c r="AK597" s="108"/>
      <c r="AL597" s="108"/>
      <c r="AM597" s="108"/>
      <c r="AN597" s="108"/>
      <c r="AO597" s="108"/>
      <c r="AP597" s="108"/>
      <c r="AQ597" s="108"/>
    </row>
    <row r="598" ht="22.5" customHeight="1">
      <c r="B598" s="315" t="str">
        <f>IF(ISBLANK(D598), "Missing ID",
IF(CONCATENATE(E598:AG600)="", "Unused",
IF(AND(ISBLANK(E598), ISBLANK(I598)), "Missing Headline and Content",
IF(ISBLANK(M598), "Missing Is True",
IF(AND(M598&lt;&gt;"Yes", M598&lt;&gt;"No"), "Is True must be Yes or No",
IF(AND($AJ$3, NOT(ISBLANK(N598)), NOT(ISNUMBER(N598))), "Changes to Followers for Likes must be a Number",
IF(AND($AK$3, NOT(ISBLANK(O598)), NOT(ISNUMBER(O598))), "Changes to Followers for Disikes must be a Number",
IF(AND($AL$3, NOT(ISBLANK(P598)), NOT(ISNUMBER(P598))), "Changes to Followers for Shares must be a Number",
IF(AND($AM$3, NOT(ISBLANK(Q598)), NOT(ISNUMBER(Q598))), "Changes to Followers for Flags must be a Number",
IF(AND($AJ$3, NOT(ISBLANK(R598)), NOT(ISNUMBER(R598))), "Changes to Credibility for Likes must be a Number",
IF(AND($AK$3, NOT(ISBLANK(S598)), NOT(ISNUMBER(S598))), "Changes to Credibility for Disikes must be a Number",
IF(AND($AL$3, NOT(ISBLANK(T598)), NOT(ISNUMBER(T598))), "Changes to Credibility for Shares must be a Number",
IF(AND($AM$3, NOT(ISBLANK(U598)), NOT(ISNUMBER(U598))), "Changes to Credibility for Flags must be a Number",
IF(AND($AJ$3, $AP$3, NOT(ISBLANK(V598)), NOT(ISNUMBER(V598))), "Number of Likes must be a Number",
IF(AND($AK$3, $AP$3, NOT(ISBLANK(W598)), NOT(ISNUMBER(W598))), "Number of Disikes must be a Number",
IF(AND($AL$3, $AP$3, NOT(ISBLANK(X598)), NOT(ISNUMBER(X598))), "Number of Shares must be a Number",
IF(AND($AM$3, $AP$3, NOT(ISBLANK(Y598)), NOT(ISNUMBER(Y598))), "Number of Flags must be a Number",
IF(AND($AJ$3, $AP$3, NOT(ISBLANK(V598)), V598&lt;0), "Number of Likes cannot be Negative",
IF(AND($AK$3, $AP$3, NOT(ISBLANK(W598)), W598&lt;0), "Number of Disikes cannot be Negative",
IF(AND($AL$3, $AP$3, NOT(ISBLANK(X598)), X598&lt;0), "Number of Shares cannot be Negative",
IF(AND($AM$3, $AP$3, NOT(ISBLANK(Y598)), Y598&lt;0), "Number of Flags cannot be Negative",
IF(AND(CONCATENATE(Z598:AH598)&lt;&gt;"", Z598=""), "Missing 1st Comment Source Name",
IF(AND(CONCATENATE(Z598:AH598)&lt;&gt;"", AB598=""), "Missing 1st Comment Message",
IF(AND($AN$3, $AP$3, CONCATENATE(Z598:AH598)&lt;&gt;"", AG598=""), "Missing 1st Comment Likes",
IF(AND($AO$3, $AP$3, CONCATENATE(Z598:AH598)&lt;&gt;"", AH598=""), "Missing 1st Comment Dislikes",
IF(AND(CONCATENATE(Z599:AH599)&lt;&gt;"", Z599=""), "Missing 2nd Comment Source Name",
IF(AND(CONCATENATE(Z599:AH599)&lt;&gt;"", AB599=""), "Missing 2nd Comment Message",
IF(AND($AN$3, $AP$3, CONCATENATE(Z599:AH599)&lt;&gt;"", AG599=""), "Missing 2nd Comment Likes",
IF(AND($AO$3, $AP$3, CONCATENATE(Z599:AH599)&lt;&gt;"", AH599=""), "Missing 2nd Comment Dislikes",
IF(AND(CONCATENATE(Z600:AH600)&lt;&gt;"", Z600=""), "Missing 3rd Comment Source Name",
IF(AND(CONCATENATE(Z600:AH600)&lt;&gt;"", AB600=""), "Missing 3rd Comment Message",
IF(AND($AN$3, $AP$3, CONCATENATE(Z600:AH600)&lt;&gt;"", AG600=""), "Missing 3rd Comment Likes",
IF(AND($AO$3, $AP$3, CONCATENATE(Z600:AH600)&lt;&gt;"", AH600=""), "Missing 3rd Comment Dislikes", "Valid"
)))))))))))))))))))))))))))))))))</f>
        <v>Unused</v>
      </c>
      <c r="C598" s="302"/>
      <c r="D598" s="351" t="s">
        <v>1485</v>
      </c>
      <c r="E598" s="352"/>
      <c r="F598" s="302"/>
      <c r="G598" s="302"/>
      <c r="H598" s="305"/>
      <c r="I598" s="352"/>
      <c r="J598" s="302"/>
      <c r="K598" s="302"/>
      <c r="L598" s="305"/>
      <c r="M598" s="354"/>
      <c r="N598" s="355"/>
      <c r="O598" s="356"/>
      <c r="P598" s="356"/>
      <c r="Q598" s="357"/>
      <c r="R598" s="358"/>
      <c r="S598" s="356"/>
      <c r="T598" s="356"/>
      <c r="U598" s="357"/>
      <c r="V598" s="358"/>
      <c r="W598" s="356"/>
      <c r="X598" s="356"/>
      <c r="Y598" s="359"/>
      <c r="Z598" s="360"/>
      <c r="AA598" s="305"/>
      <c r="AB598" s="354"/>
      <c r="AC598" s="302"/>
      <c r="AD598" s="302"/>
      <c r="AE598" s="302"/>
      <c r="AF598" s="305"/>
      <c r="AG598" s="361"/>
      <c r="AH598" s="458"/>
      <c r="AI598" s="108"/>
      <c r="AJ598" s="108"/>
      <c r="AK598" s="108"/>
      <c r="AL598" s="108"/>
      <c r="AM598" s="108"/>
      <c r="AN598" s="108"/>
      <c r="AO598" s="108"/>
      <c r="AP598" s="108"/>
      <c r="AQ598" s="108"/>
    </row>
    <row r="599" ht="22.5" customHeight="1">
      <c r="B599" s="331"/>
      <c r="D599" s="363"/>
      <c r="E599" s="331"/>
      <c r="H599" s="327"/>
      <c r="I599" s="331"/>
      <c r="L599" s="327"/>
      <c r="M599" s="331"/>
      <c r="N599" s="333"/>
      <c r="O599" s="334"/>
      <c r="P599" s="334"/>
      <c r="Q599" s="335"/>
      <c r="R599" s="336"/>
      <c r="S599" s="334"/>
      <c r="T599" s="334"/>
      <c r="U599" s="335"/>
      <c r="V599" s="336"/>
      <c r="W599" s="334"/>
      <c r="X599" s="334"/>
      <c r="Y599" s="337"/>
      <c r="Z599" s="364"/>
      <c r="AA599" s="327"/>
      <c r="AB599" s="365"/>
      <c r="AF599" s="327"/>
      <c r="AG599" s="366"/>
      <c r="AH599" s="367"/>
      <c r="AI599" s="108"/>
      <c r="AJ599" s="108"/>
      <c r="AK599" s="108"/>
      <c r="AL599" s="108"/>
      <c r="AM599" s="108"/>
      <c r="AN599" s="108"/>
      <c r="AO599" s="108"/>
      <c r="AP599" s="108"/>
      <c r="AQ599" s="108"/>
    </row>
    <row r="600" ht="22.5" customHeight="1">
      <c r="B600" s="181"/>
      <c r="C600" s="309"/>
      <c r="D600" s="368"/>
      <c r="E600" s="181"/>
      <c r="F600" s="309"/>
      <c r="G600" s="309"/>
      <c r="H600" s="310"/>
      <c r="I600" s="181"/>
      <c r="J600" s="309"/>
      <c r="K600" s="309"/>
      <c r="L600" s="310"/>
      <c r="M600" s="181"/>
      <c r="N600" s="342"/>
      <c r="O600" s="343"/>
      <c r="P600" s="343"/>
      <c r="Q600" s="344"/>
      <c r="R600" s="345"/>
      <c r="S600" s="343"/>
      <c r="T600" s="343"/>
      <c r="U600" s="344"/>
      <c r="V600" s="345"/>
      <c r="W600" s="343"/>
      <c r="X600" s="343"/>
      <c r="Y600" s="346"/>
      <c r="Z600" s="369"/>
      <c r="AA600" s="310"/>
      <c r="AB600" s="370"/>
      <c r="AC600" s="309"/>
      <c r="AD600" s="309"/>
      <c r="AE600" s="309"/>
      <c r="AF600" s="310"/>
      <c r="AG600" s="371"/>
      <c r="AH600" s="372"/>
      <c r="AI600" s="108"/>
      <c r="AJ600" s="108"/>
      <c r="AK600" s="108"/>
      <c r="AL600" s="108"/>
      <c r="AM600" s="108"/>
      <c r="AN600" s="108"/>
      <c r="AO600" s="108"/>
      <c r="AP600" s="108"/>
      <c r="AQ600" s="108"/>
    </row>
    <row r="601" ht="22.5" customHeight="1">
      <c r="B601" s="315" t="str">
        <f>IF(ISBLANK(D601), "Missing ID",
IF(CONCATENATE(E601:AG603)="", "Unused",
IF(AND(ISBLANK(E601), ISBLANK(I601)), "Missing Headline and Content",
IF(ISBLANK(M601), "Missing Is True",
IF(AND(M601&lt;&gt;"Yes", M601&lt;&gt;"No"), "Is True must be Yes or No",
IF(AND($AJ$3, NOT(ISBLANK(N601)), NOT(ISNUMBER(N601))), "Changes to Followers for Likes must be a Number",
IF(AND($AK$3, NOT(ISBLANK(O601)), NOT(ISNUMBER(O601))), "Changes to Followers for Disikes must be a Number",
IF(AND($AL$3, NOT(ISBLANK(P601)), NOT(ISNUMBER(P601))), "Changes to Followers for Shares must be a Number",
IF(AND($AM$3, NOT(ISBLANK(Q601)), NOT(ISNUMBER(Q601))), "Changes to Followers for Flags must be a Number",
IF(AND($AJ$3, NOT(ISBLANK(R601)), NOT(ISNUMBER(R601))), "Changes to Credibility for Likes must be a Number",
IF(AND($AK$3, NOT(ISBLANK(S601)), NOT(ISNUMBER(S601))), "Changes to Credibility for Disikes must be a Number",
IF(AND($AL$3, NOT(ISBLANK(T601)), NOT(ISNUMBER(T601))), "Changes to Credibility for Shares must be a Number",
IF(AND($AM$3, NOT(ISBLANK(U601)), NOT(ISNUMBER(U601))), "Changes to Credibility for Flags must be a Number",
IF(AND($AJ$3, $AP$3, NOT(ISBLANK(V601)), NOT(ISNUMBER(V601))), "Number of Likes must be a Number",
IF(AND($AK$3, $AP$3, NOT(ISBLANK(W601)), NOT(ISNUMBER(W601))), "Number of Disikes must be a Number",
IF(AND($AL$3, $AP$3, NOT(ISBLANK(X601)), NOT(ISNUMBER(X601))), "Number of Shares must be a Number",
IF(AND($AM$3, $AP$3, NOT(ISBLANK(Y601)), NOT(ISNUMBER(Y601))), "Number of Flags must be a Number",
IF(AND($AJ$3, $AP$3, NOT(ISBLANK(V601)), V601&lt;0), "Number of Likes cannot be Negative",
IF(AND($AK$3, $AP$3, NOT(ISBLANK(W601)), W601&lt;0), "Number of Disikes cannot be Negative",
IF(AND($AL$3, $AP$3, NOT(ISBLANK(X601)), X601&lt;0), "Number of Shares cannot be Negative",
IF(AND($AM$3, $AP$3, NOT(ISBLANK(Y601)), Y601&lt;0), "Number of Flags cannot be Negative",
IF(AND(CONCATENATE(Z601:AH601)&lt;&gt;"", Z601=""), "Missing 1st Comment Source Name",
IF(AND(CONCATENATE(Z601:AH601)&lt;&gt;"", AB601=""), "Missing 1st Comment Message",
IF(AND($AN$3, $AP$3, CONCATENATE(Z601:AH601)&lt;&gt;"", AG601=""), "Missing 1st Comment Likes",
IF(AND($AO$3, $AP$3, CONCATENATE(Z601:AH601)&lt;&gt;"", AH601=""), "Missing 1st Comment Dislikes",
IF(AND(CONCATENATE(Z602:AH602)&lt;&gt;"", Z602=""), "Missing 2nd Comment Source Name",
IF(AND(CONCATENATE(Z602:AH602)&lt;&gt;"", AB602=""), "Missing 2nd Comment Message",
IF(AND($AN$3, $AP$3, CONCATENATE(Z602:AH602)&lt;&gt;"", AG602=""), "Missing 2nd Comment Likes",
IF(AND($AO$3, $AP$3, CONCATENATE(Z602:AH602)&lt;&gt;"", AH602=""), "Missing 2nd Comment Dislikes",
IF(AND(CONCATENATE(Z603:AH603)&lt;&gt;"", Z603=""), "Missing 3rd Comment Source Name",
IF(AND(CONCATENATE(Z603:AH603)&lt;&gt;"", AB603=""), "Missing 3rd Comment Message",
IF(AND($AN$3, $AP$3, CONCATENATE(Z603:AH603)&lt;&gt;"", AG603=""), "Missing 3rd Comment Likes",
IF(AND($AO$3, $AP$3, CONCATENATE(Z603:AH603)&lt;&gt;"", AH603=""), "Missing 3rd Comment Dislikes", "Valid"
)))))))))))))))))))))))))))))))))</f>
        <v>Unused</v>
      </c>
      <c r="C601" s="302"/>
      <c r="D601" s="316" t="s">
        <v>1486</v>
      </c>
      <c r="E601" s="317"/>
      <c r="F601" s="302"/>
      <c r="G601" s="302"/>
      <c r="H601" s="305"/>
      <c r="I601" s="317"/>
      <c r="J601" s="302"/>
      <c r="K601" s="302"/>
      <c r="L601" s="305"/>
      <c r="M601" s="319"/>
      <c r="N601" s="450"/>
      <c r="O601" s="451"/>
      <c r="P601" s="451"/>
      <c r="Q601" s="452"/>
      <c r="R601" s="453"/>
      <c r="S601" s="451"/>
      <c r="T601" s="451"/>
      <c r="U601" s="452"/>
      <c r="V601" s="453"/>
      <c r="W601" s="451"/>
      <c r="X601" s="451"/>
      <c r="Y601" s="454"/>
      <c r="Z601" s="325"/>
      <c r="AA601" s="305"/>
      <c r="AB601" s="319"/>
      <c r="AC601" s="302"/>
      <c r="AD601" s="302"/>
      <c r="AE601" s="302"/>
      <c r="AF601" s="305"/>
      <c r="AG601" s="328"/>
      <c r="AH601" s="455"/>
      <c r="AI601" s="108"/>
      <c r="AJ601" s="108"/>
      <c r="AK601" s="108"/>
      <c r="AL601" s="108"/>
      <c r="AM601" s="108"/>
      <c r="AN601" s="108"/>
      <c r="AO601" s="108"/>
      <c r="AP601" s="108"/>
      <c r="AQ601" s="108"/>
    </row>
    <row r="602" ht="22.5" customHeight="1">
      <c r="B602" s="331"/>
      <c r="D602" s="332"/>
      <c r="E602" s="331"/>
      <c r="H602" s="327"/>
      <c r="I602" s="331"/>
      <c r="L602" s="327"/>
      <c r="M602" s="331"/>
      <c r="N602" s="333"/>
      <c r="O602" s="334"/>
      <c r="P602" s="334"/>
      <c r="Q602" s="335"/>
      <c r="R602" s="336"/>
      <c r="S602" s="334"/>
      <c r="T602" s="334"/>
      <c r="U602" s="335"/>
      <c r="V602" s="336"/>
      <c r="W602" s="334"/>
      <c r="X602" s="334"/>
      <c r="Y602" s="337"/>
      <c r="Z602" s="338"/>
      <c r="AA602" s="327"/>
      <c r="AB602" s="326"/>
      <c r="AF602" s="327"/>
      <c r="AG602" s="339"/>
      <c r="AH602" s="456"/>
      <c r="AI602" s="108"/>
      <c r="AJ602" s="108"/>
      <c r="AK602" s="108"/>
      <c r="AL602" s="108"/>
      <c r="AM602" s="108"/>
      <c r="AN602" s="108"/>
      <c r="AO602" s="108"/>
      <c r="AP602" s="108"/>
      <c r="AQ602" s="108"/>
    </row>
    <row r="603" ht="22.5" customHeight="1">
      <c r="B603" s="181"/>
      <c r="C603" s="309"/>
      <c r="D603" s="341"/>
      <c r="E603" s="181"/>
      <c r="F603" s="309"/>
      <c r="G603" s="309"/>
      <c r="H603" s="310"/>
      <c r="I603" s="181"/>
      <c r="J603" s="309"/>
      <c r="K603" s="309"/>
      <c r="L603" s="310"/>
      <c r="M603" s="181"/>
      <c r="N603" s="342"/>
      <c r="O603" s="343"/>
      <c r="P603" s="343"/>
      <c r="Q603" s="344"/>
      <c r="R603" s="345"/>
      <c r="S603" s="343"/>
      <c r="T603" s="343"/>
      <c r="U603" s="344"/>
      <c r="V603" s="345"/>
      <c r="W603" s="343"/>
      <c r="X603" s="343"/>
      <c r="Y603" s="346"/>
      <c r="Z603" s="347"/>
      <c r="AA603" s="310"/>
      <c r="AB603" s="348"/>
      <c r="AC603" s="309"/>
      <c r="AD603" s="309"/>
      <c r="AE603" s="309"/>
      <c r="AF603" s="310"/>
      <c r="AG603" s="349"/>
      <c r="AH603" s="457"/>
      <c r="AI603" s="108"/>
      <c r="AJ603" s="108"/>
      <c r="AK603" s="108"/>
      <c r="AL603" s="108"/>
      <c r="AM603" s="108"/>
      <c r="AN603" s="108"/>
      <c r="AO603" s="108"/>
      <c r="AP603" s="108"/>
      <c r="AQ603" s="108"/>
    </row>
    <row r="604" ht="22.5" customHeight="1">
      <c r="B604" s="315" t="str">
        <f>IF(ISBLANK(D604), "Missing ID",
IF(CONCATENATE(E604:AG606)="", "Unused",
IF(AND(ISBLANK(E604), ISBLANK(I604)), "Missing Headline and Content",
IF(ISBLANK(M604), "Missing Is True",
IF(AND(M604&lt;&gt;"Yes", M604&lt;&gt;"No"), "Is True must be Yes or No",
IF(AND($AJ$3, NOT(ISBLANK(N604)), NOT(ISNUMBER(N604))), "Changes to Followers for Likes must be a Number",
IF(AND($AK$3, NOT(ISBLANK(O604)), NOT(ISNUMBER(O604))), "Changes to Followers for Disikes must be a Number",
IF(AND($AL$3, NOT(ISBLANK(P604)), NOT(ISNUMBER(P604))), "Changes to Followers for Shares must be a Number",
IF(AND($AM$3, NOT(ISBLANK(Q604)), NOT(ISNUMBER(Q604))), "Changes to Followers for Flags must be a Number",
IF(AND($AJ$3, NOT(ISBLANK(R604)), NOT(ISNUMBER(R604))), "Changes to Credibility for Likes must be a Number",
IF(AND($AK$3, NOT(ISBLANK(S604)), NOT(ISNUMBER(S604))), "Changes to Credibility for Disikes must be a Number",
IF(AND($AL$3, NOT(ISBLANK(T604)), NOT(ISNUMBER(T604))), "Changes to Credibility for Shares must be a Number",
IF(AND($AM$3, NOT(ISBLANK(U604)), NOT(ISNUMBER(U604))), "Changes to Credibility for Flags must be a Number",
IF(AND($AJ$3, $AP$3, NOT(ISBLANK(V604)), NOT(ISNUMBER(V604))), "Number of Likes must be a Number",
IF(AND($AK$3, $AP$3, NOT(ISBLANK(W604)), NOT(ISNUMBER(W604))), "Number of Disikes must be a Number",
IF(AND($AL$3, $AP$3, NOT(ISBLANK(X604)), NOT(ISNUMBER(X604))), "Number of Shares must be a Number",
IF(AND($AM$3, $AP$3, NOT(ISBLANK(Y604)), NOT(ISNUMBER(Y604))), "Number of Flags must be a Number",
IF(AND($AJ$3, $AP$3, NOT(ISBLANK(V604)), V604&lt;0), "Number of Likes cannot be Negative",
IF(AND($AK$3, $AP$3, NOT(ISBLANK(W604)), W604&lt;0), "Number of Disikes cannot be Negative",
IF(AND($AL$3, $AP$3, NOT(ISBLANK(X604)), X604&lt;0), "Number of Shares cannot be Negative",
IF(AND($AM$3, $AP$3, NOT(ISBLANK(Y604)), Y604&lt;0), "Number of Flags cannot be Negative",
IF(AND(CONCATENATE(Z604:AH604)&lt;&gt;"", Z604=""), "Missing 1st Comment Source Name",
IF(AND(CONCATENATE(Z604:AH604)&lt;&gt;"", AB604=""), "Missing 1st Comment Message",
IF(AND($AN$3, $AP$3, CONCATENATE(Z604:AH604)&lt;&gt;"", AG604=""), "Missing 1st Comment Likes",
IF(AND($AO$3, $AP$3, CONCATENATE(Z604:AH604)&lt;&gt;"", AH604=""), "Missing 1st Comment Dislikes",
IF(AND(CONCATENATE(Z605:AH605)&lt;&gt;"", Z605=""), "Missing 2nd Comment Source Name",
IF(AND(CONCATENATE(Z605:AH605)&lt;&gt;"", AB605=""), "Missing 2nd Comment Message",
IF(AND($AN$3, $AP$3, CONCATENATE(Z605:AH605)&lt;&gt;"", AG605=""), "Missing 2nd Comment Likes",
IF(AND($AO$3, $AP$3, CONCATENATE(Z605:AH605)&lt;&gt;"", AH605=""), "Missing 2nd Comment Dislikes",
IF(AND(CONCATENATE(Z606:AH606)&lt;&gt;"", Z606=""), "Missing 3rd Comment Source Name",
IF(AND(CONCATENATE(Z606:AH606)&lt;&gt;"", AB606=""), "Missing 3rd Comment Message",
IF(AND($AN$3, $AP$3, CONCATENATE(Z606:AH606)&lt;&gt;"", AG606=""), "Missing 3rd Comment Likes",
IF(AND($AO$3, $AP$3, CONCATENATE(Z606:AH606)&lt;&gt;"", AH606=""), "Missing 3rd Comment Dislikes", "Valid"
)))))))))))))))))))))))))))))))))</f>
        <v>Unused</v>
      </c>
      <c r="C604" s="302"/>
      <c r="D604" s="351" t="s">
        <v>1487</v>
      </c>
      <c r="E604" s="352"/>
      <c r="F604" s="302"/>
      <c r="G604" s="302"/>
      <c r="H604" s="305"/>
      <c r="I604" s="352"/>
      <c r="J604" s="302"/>
      <c r="K604" s="302"/>
      <c r="L604" s="305"/>
      <c r="M604" s="354"/>
      <c r="N604" s="355"/>
      <c r="O604" s="356"/>
      <c r="P604" s="356"/>
      <c r="Q604" s="357"/>
      <c r="R604" s="358"/>
      <c r="S604" s="356"/>
      <c r="T604" s="356"/>
      <c r="U604" s="357"/>
      <c r="V604" s="358"/>
      <c r="W604" s="356"/>
      <c r="X604" s="356"/>
      <c r="Y604" s="359"/>
      <c r="Z604" s="360"/>
      <c r="AA604" s="305"/>
      <c r="AB604" s="354"/>
      <c r="AC604" s="302"/>
      <c r="AD604" s="302"/>
      <c r="AE604" s="302"/>
      <c r="AF604" s="305"/>
      <c r="AG604" s="361"/>
      <c r="AH604" s="458"/>
      <c r="AI604" s="108"/>
      <c r="AJ604" s="108"/>
      <c r="AK604" s="108"/>
      <c r="AL604" s="108"/>
      <c r="AM604" s="108"/>
      <c r="AN604" s="108"/>
      <c r="AO604" s="108"/>
      <c r="AP604" s="108"/>
      <c r="AQ604" s="108"/>
    </row>
    <row r="605" ht="22.5" customHeight="1">
      <c r="B605" s="331"/>
      <c r="D605" s="363"/>
      <c r="E605" s="331"/>
      <c r="H605" s="327"/>
      <c r="I605" s="331"/>
      <c r="L605" s="327"/>
      <c r="M605" s="331"/>
      <c r="N605" s="333"/>
      <c r="O605" s="334"/>
      <c r="P605" s="334"/>
      <c r="Q605" s="335"/>
      <c r="R605" s="336"/>
      <c r="S605" s="334"/>
      <c r="T605" s="334"/>
      <c r="U605" s="335"/>
      <c r="V605" s="336"/>
      <c r="W605" s="334"/>
      <c r="X605" s="334"/>
      <c r="Y605" s="337"/>
      <c r="Z605" s="364"/>
      <c r="AA605" s="327"/>
      <c r="AB605" s="365"/>
      <c r="AF605" s="327"/>
      <c r="AG605" s="366"/>
      <c r="AH605" s="367"/>
      <c r="AI605" s="108"/>
      <c r="AJ605" s="108"/>
      <c r="AK605" s="108"/>
      <c r="AL605" s="108"/>
      <c r="AM605" s="108"/>
      <c r="AN605" s="108"/>
      <c r="AO605" s="108"/>
      <c r="AP605" s="108"/>
      <c r="AQ605" s="108"/>
    </row>
    <row r="606" ht="22.5" customHeight="1">
      <c r="B606" s="181"/>
      <c r="C606" s="309"/>
      <c r="D606" s="368"/>
      <c r="E606" s="181"/>
      <c r="F606" s="309"/>
      <c r="G606" s="309"/>
      <c r="H606" s="310"/>
      <c r="I606" s="181"/>
      <c r="J606" s="309"/>
      <c r="K606" s="309"/>
      <c r="L606" s="310"/>
      <c r="M606" s="181"/>
      <c r="N606" s="342"/>
      <c r="O606" s="343"/>
      <c r="P606" s="343"/>
      <c r="Q606" s="344"/>
      <c r="R606" s="345"/>
      <c r="S606" s="343"/>
      <c r="T606" s="343"/>
      <c r="U606" s="344"/>
      <c r="V606" s="345"/>
      <c r="W606" s="343"/>
      <c r="X606" s="343"/>
      <c r="Y606" s="346"/>
      <c r="Z606" s="369"/>
      <c r="AA606" s="310"/>
      <c r="AB606" s="370"/>
      <c r="AC606" s="309"/>
      <c r="AD606" s="309"/>
      <c r="AE606" s="309"/>
      <c r="AF606" s="310"/>
      <c r="AG606" s="371"/>
      <c r="AH606" s="372"/>
      <c r="AI606" s="108"/>
      <c r="AJ606" s="108"/>
      <c r="AK606" s="108"/>
      <c r="AL606" s="108"/>
      <c r="AM606" s="108"/>
      <c r="AN606" s="108"/>
      <c r="AO606" s="108"/>
      <c r="AP606" s="108"/>
      <c r="AQ606" s="108"/>
    </row>
    <row r="607" ht="22.5" customHeight="1">
      <c r="B607" s="315" t="str">
        <f>IF(ISBLANK(D607), "Missing ID",
IF(CONCATENATE(E607:AG609)="", "Unused",
IF(AND(ISBLANK(E607), ISBLANK(I607)), "Missing Headline and Content",
IF(ISBLANK(M607), "Missing Is True",
IF(AND(M607&lt;&gt;"Yes", M607&lt;&gt;"No"), "Is True must be Yes or No",
IF(AND($AJ$3, NOT(ISBLANK(N607)), NOT(ISNUMBER(N607))), "Changes to Followers for Likes must be a Number",
IF(AND($AK$3, NOT(ISBLANK(O607)), NOT(ISNUMBER(O607))), "Changes to Followers for Disikes must be a Number",
IF(AND($AL$3, NOT(ISBLANK(P607)), NOT(ISNUMBER(P607))), "Changes to Followers for Shares must be a Number",
IF(AND($AM$3, NOT(ISBLANK(Q607)), NOT(ISNUMBER(Q607))), "Changes to Followers for Flags must be a Number",
IF(AND($AJ$3, NOT(ISBLANK(R607)), NOT(ISNUMBER(R607))), "Changes to Credibility for Likes must be a Number",
IF(AND($AK$3, NOT(ISBLANK(S607)), NOT(ISNUMBER(S607))), "Changes to Credibility for Disikes must be a Number",
IF(AND($AL$3, NOT(ISBLANK(T607)), NOT(ISNUMBER(T607))), "Changes to Credibility for Shares must be a Number",
IF(AND($AM$3, NOT(ISBLANK(U607)), NOT(ISNUMBER(U607))), "Changes to Credibility for Flags must be a Number",
IF(AND($AJ$3, $AP$3, NOT(ISBLANK(V607)), NOT(ISNUMBER(V607))), "Number of Likes must be a Number",
IF(AND($AK$3, $AP$3, NOT(ISBLANK(W607)), NOT(ISNUMBER(W607))), "Number of Disikes must be a Number",
IF(AND($AL$3, $AP$3, NOT(ISBLANK(X607)), NOT(ISNUMBER(X607))), "Number of Shares must be a Number",
IF(AND($AM$3, $AP$3, NOT(ISBLANK(Y607)), NOT(ISNUMBER(Y607))), "Number of Flags must be a Number",
IF(AND($AJ$3, $AP$3, NOT(ISBLANK(V607)), V607&lt;0), "Number of Likes cannot be Negative",
IF(AND($AK$3, $AP$3, NOT(ISBLANK(W607)), W607&lt;0), "Number of Disikes cannot be Negative",
IF(AND($AL$3, $AP$3, NOT(ISBLANK(X607)), X607&lt;0), "Number of Shares cannot be Negative",
IF(AND($AM$3, $AP$3, NOT(ISBLANK(Y607)), Y607&lt;0), "Number of Flags cannot be Negative",
IF(AND(CONCATENATE(Z607:AH607)&lt;&gt;"", Z607=""), "Missing 1st Comment Source Name",
IF(AND(CONCATENATE(Z607:AH607)&lt;&gt;"", AB607=""), "Missing 1st Comment Message",
IF(AND($AN$3, $AP$3, CONCATENATE(Z607:AH607)&lt;&gt;"", AG607=""), "Missing 1st Comment Likes",
IF(AND($AO$3, $AP$3, CONCATENATE(Z607:AH607)&lt;&gt;"", AH607=""), "Missing 1st Comment Dislikes",
IF(AND(CONCATENATE(Z608:AH608)&lt;&gt;"", Z608=""), "Missing 2nd Comment Source Name",
IF(AND(CONCATENATE(Z608:AH608)&lt;&gt;"", AB608=""), "Missing 2nd Comment Message",
IF(AND($AN$3, $AP$3, CONCATENATE(Z608:AH608)&lt;&gt;"", AG608=""), "Missing 2nd Comment Likes",
IF(AND($AO$3, $AP$3, CONCATENATE(Z608:AH608)&lt;&gt;"", AH608=""), "Missing 2nd Comment Dislikes",
IF(AND(CONCATENATE(Z609:AH609)&lt;&gt;"", Z609=""), "Missing 3rd Comment Source Name",
IF(AND(CONCATENATE(Z609:AH609)&lt;&gt;"", AB609=""), "Missing 3rd Comment Message",
IF(AND($AN$3, $AP$3, CONCATENATE(Z609:AH609)&lt;&gt;"", AG609=""), "Missing 3rd Comment Likes",
IF(AND($AO$3, $AP$3, CONCATENATE(Z609:AH609)&lt;&gt;"", AH609=""), "Missing 3rd Comment Dislikes", "Valid"
)))))))))))))))))))))))))))))))))</f>
        <v>Unused</v>
      </c>
      <c r="C607" s="302"/>
      <c r="D607" s="316" t="s">
        <v>1488</v>
      </c>
      <c r="E607" s="317"/>
      <c r="F607" s="302"/>
      <c r="G607" s="302"/>
      <c r="H607" s="305"/>
      <c r="I607" s="317"/>
      <c r="J607" s="302"/>
      <c r="K607" s="302"/>
      <c r="L607" s="305"/>
      <c r="M607" s="319"/>
      <c r="N607" s="450"/>
      <c r="O607" s="451"/>
      <c r="P607" s="451"/>
      <c r="Q607" s="452"/>
      <c r="R607" s="453"/>
      <c r="S607" s="451"/>
      <c r="T607" s="451"/>
      <c r="U607" s="452"/>
      <c r="V607" s="453"/>
      <c r="W607" s="451"/>
      <c r="X607" s="451"/>
      <c r="Y607" s="454"/>
      <c r="Z607" s="325"/>
      <c r="AA607" s="305"/>
      <c r="AB607" s="319"/>
      <c r="AC607" s="302"/>
      <c r="AD607" s="302"/>
      <c r="AE607" s="302"/>
      <c r="AF607" s="305"/>
      <c r="AG607" s="328"/>
      <c r="AH607" s="455"/>
      <c r="AI607" s="108"/>
      <c r="AJ607" s="108"/>
      <c r="AK607" s="108"/>
      <c r="AL607" s="108"/>
      <c r="AM607" s="108"/>
      <c r="AN607" s="108"/>
      <c r="AO607" s="108"/>
      <c r="AP607" s="108"/>
      <c r="AQ607" s="108"/>
    </row>
    <row r="608" ht="22.5" customHeight="1">
      <c r="B608" s="331"/>
      <c r="D608" s="332"/>
      <c r="E608" s="331"/>
      <c r="H608" s="327"/>
      <c r="I608" s="331"/>
      <c r="L608" s="327"/>
      <c r="M608" s="331"/>
      <c r="N608" s="333"/>
      <c r="O608" s="334"/>
      <c r="P608" s="334"/>
      <c r="Q608" s="335"/>
      <c r="R608" s="336"/>
      <c r="S608" s="334"/>
      <c r="T608" s="334"/>
      <c r="U608" s="335"/>
      <c r="V608" s="336"/>
      <c r="W608" s="334"/>
      <c r="X608" s="334"/>
      <c r="Y608" s="337"/>
      <c r="Z608" s="338"/>
      <c r="AA608" s="327"/>
      <c r="AB608" s="326"/>
      <c r="AF608" s="327"/>
      <c r="AG608" s="339"/>
      <c r="AH608" s="456"/>
      <c r="AI608" s="108"/>
      <c r="AJ608" s="108"/>
      <c r="AK608" s="108"/>
      <c r="AL608" s="108"/>
      <c r="AM608" s="108"/>
      <c r="AN608" s="108"/>
      <c r="AO608" s="108"/>
      <c r="AP608" s="108"/>
      <c r="AQ608" s="108"/>
    </row>
    <row r="609" ht="22.5" customHeight="1">
      <c r="B609" s="181"/>
      <c r="C609" s="309"/>
      <c r="D609" s="341"/>
      <c r="E609" s="181"/>
      <c r="F609" s="309"/>
      <c r="G609" s="309"/>
      <c r="H609" s="310"/>
      <c r="I609" s="181"/>
      <c r="J609" s="309"/>
      <c r="K609" s="309"/>
      <c r="L609" s="310"/>
      <c r="M609" s="181"/>
      <c r="N609" s="342"/>
      <c r="O609" s="343"/>
      <c r="P609" s="343"/>
      <c r="Q609" s="344"/>
      <c r="R609" s="345"/>
      <c r="S609" s="343"/>
      <c r="T609" s="343"/>
      <c r="U609" s="344"/>
      <c r="V609" s="345"/>
      <c r="W609" s="343"/>
      <c r="X609" s="343"/>
      <c r="Y609" s="346"/>
      <c r="Z609" s="347"/>
      <c r="AA609" s="310"/>
      <c r="AB609" s="348"/>
      <c r="AC609" s="309"/>
      <c r="AD609" s="309"/>
      <c r="AE609" s="309"/>
      <c r="AF609" s="310"/>
      <c r="AG609" s="349"/>
      <c r="AH609" s="457"/>
      <c r="AI609" s="108"/>
      <c r="AJ609" s="108"/>
      <c r="AK609" s="108"/>
      <c r="AL609" s="108"/>
      <c r="AM609" s="108"/>
      <c r="AN609" s="108"/>
      <c r="AO609" s="108"/>
      <c r="AP609" s="108"/>
      <c r="AQ609" s="108"/>
    </row>
    <row r="610" ht="22.5" customHeight="1">
      <c r="B610" s="315" t="str">
        <f>IF(ISBLANK(D610), "Missing ID",
IF(CONCATENATE(E610:AG612)="", "Unused",
IF(AND(ISBLANK(E610), ISBLANK(I610)), "Missing Headline and Content",
IF(ISBLANK(M610), "Missing Is True",
IF(AND(M610&lt;&gt;"Yes", M610&lt;&gt;"No"), "Is True must be Yes or No",
IF(AND($AJ$3, NOT(ISBLANK(N610)), NOT(ISNUMBER(N610))), "Changes to Followers for Likes must be a Number",
IF(AND($AK$3, NOT(ISBLANK(O610)), NOT(ISNUMBER(O610))), "Changes to Followers for Disikes must be a Number",
IF(AND($AL$3, NOT(ISBLANK(P610)), NOT(ISNUMBER(P610))), "Changes to Followers for Shares must be a Number",
IF(AND($AM$3, NOT(ISBLANK(Q610)), NOT(ISNUMBER(Q610))), "Changes to Followers for Flags must be a Number",
IF(AND($AJ$3, NOT(ISBLANK(R610)), NOT(ISNUMBER(R610))), "Changes to Credibility for Likes must be a Number",
IF(AND($AK$3, NOT(ISBLANK(S610)), NOT(ISNUMBER(S610))), "Changes to Credibility for Disikes must be a Number",
IF(AND($AL$3, NOT(ISBLANK(T610)), NOT(ISNUMBER(T610))), "Changes to Credibility for Shares must be a Number",
IF(AND($AM$3, NOT(ISBLANK(U610)), NOT(ISNUMBER(U610))), "Changes to Credibility for Flags must be a Number",
IF(AND($AJ$3, $AP$3, NOT(ISBLANK(V610)), NOT(ISNUMBER(V610))), "Number of Likes must be a Number",
IF(AND($AK$3, $AP$3, NOT(ISBLANK(W610)), NOT(ISNUMBER(W610))), "Number of Disikes must be a Number",
IF(AND($AL$3, $AP$3, NOT(ISBLANK(X610)), NOT(ISNUMBER(X610))), "Number of Shares must be a Number",
IF(AND($AM$3, $AP$3, NOT(ISBLANK(Y610)), NOT(ISNUMBER(Y610))), "Number of Flags must be a Number",
IF(AND($AJ$3, $AP$3, NOT(ISBLANK(V610)), V610&lt;0), "Number of Likes cannot be Negative",
IF(AND($AK$3, $AP$3, NOT(ISBLANK(W610)), W610&lt;0), "Number of Disikes cannot be Negative",
IF(AND($AL$3, $AP$3, NOT(ISBLANK(X610)), X610&lt;0), "Number of Shares cannot be Negative",
IF(AND($AM$3, $AP$3, NOT(ISBLANK(Y610)), Y610&lt;0), "Number of Flags cannot be Negative",
IF(AND(CONCATENATE(Z610:AH610)&lt;&gt;"", Z610=""), "Missing 1st Comment Source Name",
IF(AND(CONCATENATE(Z610:AH610)&lt;&gt;"", AB610=""), "Missing 1st Comment Message",
IF(AND($AN$3, $AP$3, CONCATENATE(Z610:AH610)&lt;&gt;"", AG610=""), "Missing 1st Comment Likes",
IF(AND($AO$3, $AP$3, CONCATENATE(Z610:AH610)&lt;&gt;"", AH610=""), "Missing 1st Comment Dislikes",
IF(AND(CONCATENATE(Z611:AH611)&lt;&gt;"", Z611=""), "Missing 2nd Comment Source Name",
IF(AND(CONCATENATE(Z611:AH611)&lt;&gt;"", AB611=""), "Missing 2nd Comment Message",
IF(AND($AN$3, $AP$3, CONCATENATE(Z611:AH611)&lt;&gt;"", AG611=""), "Missing 2nd Comment Likes",
IF(AND($AO$3, $AP$3, CONCATENATE(Z611:AH611)&lt;&gt;"", AH611=""), "Missing 2nd Comment Dislikes",
IF(AND(CONCATENATE(Z612:AH612)&lt;&gt;"", Z612=""), "Missing 3rd Comment Source Name",
IF(AND(CONCATENATE(Z612:AH612)&lt;&gt;"", AB612=""), "Missing 3rd Comment Message",
IF(AND($AN$3, $AP$3, CONCATENATE(Z612:AH612)&lt;&gt;"", AG612=""), "Missing 3rd Comment Likes",
IF(AND($AO$3, $AP$3, CONCATENATE(Z612:AH612)&lt;&gt;"", AH612=""), "Missing 3rd Comment Dislikes", "Valid"
)))))))))))))))))))))))))))))))))</f>
        <v>Unused</v>
      </c>
      <c r="C610" s="302"/>
      <c r="D610" s="351" t="s">
        <v>1489</v>
      </c>
      <c r="E610" s="352"/>
      <c r="F610" s="302"/>
      <c r="G610" s="302"/>
      <c r="H610" s="305"/>
      <c r="I610" s="352"/>
      <c r="J610" s="302"/>
      <c r="K610" s="302"/>
      <c r="L610" s="305"/>
      <c r="M610" s="354"/>
      <c r="N610" s="355"/>
      <c r="O610" s="356"/>
      <c r="P610" s="356"/>
      <c r="Q610" s="357"/>
      <c r="R610" s="358"/>
      <c r="S610" s="356"/>
      <c r="T610" s="356"/>
      <c r="U610" s="357"/>
      <c r="V610" s="358"/>
      <c r="W610" s="356"/>
      <c r="X610" s="356"/>
      <c r="Y610" s="359"/>
      <c r="Z610" s="360"/>
      <c r="AA610" s="305"/>
      <c r="AB610" s="354"/>
      <c r="AC610" s="302"/>
      <c r="AD610" s="302"/>
      <c r="AE610" s="302"/>
      <c r="AF610" s="305"/>
      <c r="AG610" s="361"/>
      <c r="AH610" s="458"/>
      <c r="AI610" s="108"/>
      <c r="AJ610" s="108"/>
      <c r="AK610" s="108"/>
      <c r="AL610" s="108"/>
      <c r="AM610" s="108"/>
      <c r="AN610" s="108"/>
      <c r="AO610" s="108"/>
      <c r="AP610" s="108"/>
      <c r="AQ610" s="108"/>
    </row>
    <row r="611" ht="22.5" customHeight="1">
      <c r="B611" s="331"/>
      <c r="D611" s="363"/>
      <c r="E611" s="331"/>
      <c r="H611" s="327"/>
      <c r="I611" s="331"/>
      <c r="L611" s="327"/>
      <c r="M611" s="331"/>
      <c r="N611" s="333"/>
      <c r="O611" s="334"/>
      <c r="P611" s="334"/>
      <c r="Q611" s="335"/>
      <c r="R611" s="336"/>
      <c r="S611" s="334"/>
      <c r="T611" s="334"/>
      <c r="U611" s="335"/>
      <c r="V611" s="336"/>
      <c r="W611" s="334"/>
      <c r="X611" s="334"/>
      <c r="Y611" s="337"/>
      <c r="Z611" s="364"/>
      <c r="AA611" s="327"/>
      <c r="AB611" s="365"/>
      <c r="AF611" s="327"/>
      <c r="AG611" s="366"/>
      <c r="AH611" s="367"/>
      <c r="AI611" s="108"/>
      <c r="AJ611" s="108"/>
      <c r="AK611" s="108"/>
      <c r="AL611" s="108"/>
      <c r="AM611" s="108"/>
      <c r="AN611" s="108"/>
      <c r="AO611" s="108"/>
      <c r="AP611" s="108"/>
      <c r="AQ611" s="108"/>
    </row>
    <row r="612" ht="22.5" customHeight="1">
      <c r="B612" s="181"/>
      <c r="C612" s="309"/>
      <c r="D612" s="368"/>
      <c r="E612" s="181"/>
      <c r="F612" s="309"/>
      <c r="G612" s="309"/>
      <c r="H612" s="310"/>
      <c r="I612" s="181"/>
      <c r="J612" s="309"/>
      <c r="K612" s="309"/>
      <c r="L612" s="310"/>
      <c r="M612" s="181"/>
      <c r="N612" s="342"/>
      <c r="O612" s="343"/>
      <c r="P612" s="343"/>
      <c r="Q612" s="344"/>
      <c r="R612" s="345"/>
      <c r="S612" s="343"/>
      <c r="T612" s="343"/>
      <c r="U612" s="344"/>
      <c r="V612" s="345"/>
      <c r="W612" s="343"/>
      <c r="X612" s="343"/>
      <c r="Y612" s="346"/>
      <c r="Z612" s="369"/>
      <c r="AA612" s="310"/>
      <c r="AB612" s="370"/>
      <c r="AC612" s="309"/>
      <c r="AD612" s="309"/>
      <c r="AE612" s="309"/>
      <c r="AF612" s="310"/>
      <c r="AG612" s="371"/>
      <c r="AH612" s="372"/>
      <c r="AI612" s="108"/>
      <c r="AJ612" s="108"/>
      <c r="AK612" s="108"/>
      <c r="AL612" s="108"/>
      <c r="AM612" s="108"/>
      <c r="AN612" s="108"/>
      <c r="AO612" s="108"/>
      <c r="AP612" s="108"/>
      <c r="AQ612" s="108"/>
    </row>
    <row r="613" ht="22.5" customHeight="1">
      <c r="B613" s="315" t="str">
        <f>IF(ISBLANK(D613), "Missing ID",
IF(CONCATENATE(E613:AG615)="", "Unused",
IF(AND(ISBLANK(E613), ISBLANK(I613)), "Missing Headline and Content",
IF(ISBLANK(M613), "Missing Is True",
IF(AND(M613&lt;&gt;"Yes", M613&lt;&gt;"No"), "Is True must be Yes or No",
IF(AND($AJ$3, NOT(ISBLANK(N613)), NOT(ISNUMBER(N613))), "Changes to Followers for Likes must be a Number",
IF(AND($AK$3, NOT(ISBLANK(O613)), NOT(ISNUMBER(O613))), "Changes to Followers for Disikes must be a Number",
IF(AND($AL$3, NOT(ISBLANK(P613)), NOT(ISNUMBER(P613))), "Changes to Followers for Shares must be a Number",
IF(AND($AM$3, NOT(ISBLANK(Q613)), NOT(ISNUMBER(Q613))), "Changes to Followers for Flags must be a Number",
IF(AND($AJ$3, NOT(ISBLANK(R613)), NOT(ISNUMBER(R613))), "Changes to Credibility for Likes must be a Number",
IF(AND($AK$3, NOT(ISBLANK(S613)), NOT(ISNUMBER(S613))), "Changes to Credibility for Disikes must be a Number",
IF(AND($AL$3, NOT(ISBLANK(T613)), NOT(ISNUMBER(T613))), "Changes to Credibility for Shares must be a Number",
IF(AND($AM$3, NOT(ISBLANK(U613)), NOT(ISNUMBER(U613))), "Changes to Credibility for Flags must be a Number",
IF(AND($AJ$3, $AP$3, NOT(ISBLANK(V613)), NOT(ISNUMBER(V613))), "Number of Likes must be a Number",
IF(AND($AK$3, $AP$3, NOT(ISBLANK(W613)), NOT(ISNUMBER(W613))), "Number of Disikes must be a Number",
IF(AND($AL$3, $AP$3, NOT(ISBLANK(X613)), NOT(ISNUMBER(X613))), "Number of Shares must be a Number",
IF(AND($AM$3, $AP$3, NOT(ISBLANK(Y613)), NOT(ISNUMBER(Y613))), "Number of Flags must be a Number",
IF(AND($AJ$3, $AP$3, NOT(ISBLANK(V613)), V613&lt;0), "Number of Likes cannot be Negative",
IF(AND($AK$3, $AP$3, NOT(ISBLANK(W613)), W613&lt;0), "Number of Disikes cannot be Negative",
IF(AND($AL$3, $AP$3, NOT(ISBLANK(X613)), X613&lt;0), "Number of Shares cannot be Negative",
IF(AND($AM$3, $AP$3, NOT(ISBLANK(Y613)), Y613&lt;0), "Number of Flags cannot be Negative",
IF(AND(CONCATENATE(Z613:AH613)&lt;&gt;"", Z613=""), "Missing 1st Comment Source Name",
IF(AND(CONCATENATE(Z613:AH613)&lt;&gt;"", AB613=""), "Missing 1st Comment Message",
IF(AND($AN$3, $AP$3, CONCATENATE(Z613:AH613)&lt;&gt;"", AG613=""), "Missing 1st Comment Likes",
IF(AND($AO$3, $AP$3, CONCATENATE(Z613:AH613)&lt;&gt;"", AH613=""), "Missing 1st Comment Dislikes",
IF(AND(CONCATENATE(Z614:AH614)&lt;&gt;"", Z614=""), "Missing 2nd Comment Source Name",
IF(AND(CONCATENATE(Z614:AH614)&lt;&gt;"", AB614=""), "Missing 2nd Comment Message",
IF(AND($AN$3, $AP$3, CONCATENATE(Z614:AH614)&lt;&gt;"", AG614=""), "Missing 2nd Comment Likes",
IF(AND($AO$3, $AP$3, CONCATENATE(Z614:AH614)&lt;&gt;"", AH614=""), "Missing 2nd Comment Dislikes",
IF(AND(CONCATENATE(Z615:AH615)&lt;&gt;"", Z615=""), "Missing 3rd Comment Source Name",
IF(AND(CONCATENATE(Z615:AH615)&lt;&gt;"", AB615=""), "Missing 3rd Comment Message",
IF(AND($AN$3, $AP$3, CONCATENATE(Z615:AH615)&lt;&gt;"", AG615=""), "Missing 3rd Comment Likes",
IF(AND($AO$3, $AP$3, CONCATENATE(Z615:AH615)&lt;&gt;"", AH615=""), "Missing 3rd Comment Dislikes", "Valid"
)))))))))))))))))))))))))))))))))</f>
        <v>Unused</v>
      </c>
      <c r="C613" s="302"/>
      <c r="D613" s="316" t="s">
        <v>1490</v>
      </c>
      <c r="E613" s="317"/>
      <c r="F613" s="302"/>
      <c r="G613" s="302"/>
      <c r="H613" s="305"/>
      <c r="I613" s="317"/>
      <c r="J613" s="302"/>
      <c r="K613" s="302"/>
      <c r="L613" s="305"/>
      <c r="M613" s="319"/>
      <c r="N613" s="450"/>
      <c r="O613" s="451"/>
      <c r="P613" s="451"/>
      <c r="Q613" s="452"/>
      <c r="R613" s="453"/>
      <c r="S613" s="451"/>
      <c r="T613" s="451"/>
      <c r="U613" s="452"/>
      <c r="V613" s="453"/>
      <c r="W613" s="451"/>
      <c r="X613" s="451"/>
      <c r="Y613" s="454"/>
      <c r="Z613" s="325"/>
      <c r="AA613" s="305"/>
      <c r="AB613" s="319"/>
      <c r="AC613" s="302"/>
      <c r="AD613" s="302"/>
      <c r="AE613" s="302"/>
      <c r="AF613" s="305"/>
      <c r="AG613" s="328"/>
      <c r="AH613" s="455"/>
      <c r="AI613" s="108"/>
      <c r="AJ613" s="108"/>
      <c r="AK613" s="108"/>
      <c r="AL613" s="108"/>
      <c r="AM613" s="108"/>
      <c r="AN613" s="108"/>
      <c r="AO613" s="108"/>
      <c r="AP613" s="108"/>
      <c r="AQ613" s="108"/>
    </row>
    <row r="614" ht="22.5" customHeight="1">
      <c r="B614" s="331"/>
      <c r="D614" s="332"/>
      <c r="E614" s="331"/>
      <c r="H614" s="327"/>
      <c r="I614" s="331"/>
      <c r="L614" s="327"/>
      <c r="M614" s="331"/>
      <c r="N614" s="333"/>
      <c r="O614" s="334"/>
      <c r="P614" s="334"/>
      <c r="Q614" s="335"/>
      <c r="R614" s="336"/>
      <c r="S614" s="334"/>
      <c r="T614" s="334"/>
      <c r="U614" s="335"/>
      <c r="V614" s="336"/>
      <c r="W614" s="334"/>
      <c r="X614" s="334"/>
      <c r="Y614" s="337"/>
      <c r="Z614" s="338"/>
      <c r="AA614" s="327"/>
      <c r="AB614" s="326"/>
      <c r="AF614" s="327"/>
      <c r="AG614" s="339"/>
      <c r="AH614" s="456"/>
      <c r="AI614" s="108"/>
      <c r="AJ614" s="108"/>
      <c r="AK614" s="108"/>
      <c r="AL614" s="108"/>
      <c r="AM614" s="108"/>
      <c r="AN614" s="108"/>
      <c r="AO614" s="108"/>
      <c r="AP614" s="108"/>
      <c r="AQ614" s="108"/>
    </row>
    <row r="615" ht="22.5" customHeight="1">
      <c r="B615" s="181"/>
      <c r="C615" s="309"/>
      <c r="D615" s="341"/>
      <c r="E615" s="181"/>
      <c r="F615" s="309"/>
      <c r="G615" s="309"/>
      <c r="H615" s="310"/>
      <c r="I615" s="181"/>
      <c r="J615" s="309"/>
      <c r="K615" s="309"/>
      <c r="L615" s="310"/>
      <c r="M615" s="181"/>
      <c r="N615" s="342"/>
      <c r="O615" s="343"/>
      <c r="P615" s="343"/>
      <c r="Q615" s="344"/>
      <c r="R615" s="345"/>
      <c r="S615" s="343"/>
      <c r="T615" s="343"/>
      <c r="U615" s="344"/>
      <c r="V615" s="345"/>
      <c r="W615" s="343"/>
      <c r="X615" s="343"/>
      <c r="Y615" s="346"/>
      <c r="Z615" s="347"/>
      <c r="AA615" s="310"/>
      <c r="AB615" s="348"/>
      <c r="AC615" s="309"/>
      <c r="AD615" s="309"/>
      <c r="AE615" s="309"/>
      <c r="AF615" s="310"/>
      <c r="AG615" s="349"/>
      <c r="AH615" s="457"/>
      <c r="AI615" s="108"/>
      <c r="AJ615" s="108"/>
      <c r="AK615" s="108"/>
      <c r="AL615" s="108"/>
      <c r="AM615" s="108"/>
      <c r="AN615" s="108"/>
      <c r="AO615" s="108"/>
      <c r="AP615" s="108"/>
      <c r="AQ615" s="108"/>
    </row>
    <row r="616" ht="22.5" customHeight="1">
      <c r="B616" s="315" t="str">
        <f>IF(ISBLANK(D616), "Missing ID",
IF(CONCATENATE(E616:AG618)="", "Unused",
IF(AND(ISBLANK(E616), ISBLANK(I616)), "Missing Headline and Content",
IF(ISBLANK(M616), "Missing Is True",
IF(AND(M616&lt;&gt;"Yes", M616&lt;&gt;"No"), "Is True must be Yes or No",
IF(AND($AJ$3, NOT(ISBLANK(N616)), NOT(ISNUMBER(N616))), "Changes to Followers for Likes must be a Number",
IF(AND($AK$3, NOT(ISBLANK(O616)), NOT(ISNUMBER(O616))), "Changes to Followers for Disikes must be a Number",
IF(AND($AL$3, NOT(ISBLANK(P616)), NOT(ISNUMBER(P616))), "Changes to Followers for Shares must be a Number",
IF(AND($AM$3, NOT(ISBLANK(Q616)), NOT(ISNUMBER(Q616))), "Changes to Followers for Flags must be a Number",
IF(AND($AJ$3, NOT(ISBLANK(R616)), NOT(ISNUMBER(R616))), "Changes to Credibility for Likes must be a Number",
IF(AND($AK$3, NOT(ISBLANK(S616)), NOT(ISNUMBER(S616))), "Changes to Credibility for Disikes must be a Number",
IF(AND($AL$3, NOT(ISBLANK(T616)), NOT(ISNUMBER(T616))), "Changes to Credibility for Shares must be a Number",
IF(AND($AM$3, NOT(ISBLANK(U616)), NOT(ISNUMBER(U616))), "Changes to Credibility for Flags must be a Number",
IF(AND($AJ$3, $AP$3, NOT(ISBLANK(V616)), NOT(ISNUMBER(V616))), "Number of Likes must be a Number",
IF(AND($AK$3, $AP$3, NOT(ISBLANK(W616)), NOT(ISNUMBER(W616))), "Number of Disikes must be a Number",
IF(AND($AL$3, $AP$3, NOT(ISBLANK(X616)), NOT(ISNUMBER(X616))), "Number of Shares must be a Number",
IF(AND($AM$3, $AP$3, NOT(ISBLANK(Y616)), NOT(ISNUMBER(Y616))), "Number of Flags must be a Number",
IF(AND($AJ$3, $AP$3, NOT(ISBLANK(V616)), V616&lt;0), "Number of Likes cannot be Negative",
IF(AND($AK$3, $AP$3, NOT(ISBLANK(W616)), W616&lt;0), "Number of Disikes cannot be Negative",
IF(AND($AL$3, $AP$3, NOT(ISBLANK(X616)), X616&lt;0), "Number of Shares cannot be Negative",
IF(AND($AM$3, $AP$3, NOT(ISBLANK(Y616)), Y616&lt;0), "Number of Flags cannot be Negative",
IF(AND(CONCATENATE(Z616:AH616)&lt;&gt;"", Z616=""), "Missing 1st Comment Source Name",
IF(AND(CONCATENATE(Z616:AH616)&lt;&gt;"", AB616=""), "Missing 1st Comment Message",
IF(AND($AN$3, $AP$3, CONCATENATE(Z616:AH616)&lt;&gt;"", AG616=""), "Missing 1st Comment Likes",
IF(AND($AO$3, $AP$3, CONCATENATE(Z616:AH616)&lt;&gt;"", AH616=""), "Missing 1st Comment Dislikes",
IF(AND(CONCATENATE(Z617:AH617)&lt;&gt;"", Z617=""), "Missing 2nd Comment Source Name",
IF(AND(CONCATENATE(Z617:AH617)&lt;&gt;"", AB617=""), "Missing 2nd Comment Message",
IF(AND($AN$3, $AP$3, CONCATENATE(Z617:AH617)&lt;&gt;"", AG617=""), "Missing 2nd Comment Likes",
IF(AND($AO$3, $AP$3, CONCATENATE(Z617:AH617)&lt;&gt;"", AH617=""), "Missing 2nd Comment Dislikes",
IF(AND(CONCATENATE(Z618:AH618)&lt;&gt;"", Z618=""), "Missing 3rd Comment Source Name",
IF(AND(CONCATENATE(Z618:AH618)&lt;&gt;"", AB618=""), "Missing 3rd Comment Message",
IF(AND($AN$3, $AP$3, CONCATENATE(Z618:AH618)&lt;&gt;"", AG618=""), "Missing 3rd Comment Likes",
IF(AND($AO$3, $AP$3, CONCATENATE(Z618:AH618)&lt;&gt;"", AH618=""), "Missing 3rd Comment Dislikes", "Valid"
)))))))))))))))))))))))))))))))))</f>
        <v>Unused</v>
      </c>
      <c r="C616" s="302"/>
      <c r="D616" s="351" t="s">
        <v>1491</v>
      </c>
      <c r="E616" s="352"/>
      <c r="F616" s="302"/>
      <c r="G616" s="302"/>
      <c r="H616" s="305"/>
      <c r="I616" s="352"/>
      <c r="J616" s="302"/>
      <c r="K616" s="302"/>
      <c r="L616" s="305"/>
      <c r="M616" s="354"/>
      <c r="N616" s="355"/>
      <c r="O616" s="356"/>
      <c r="P616" s="356"/>
      <c r="Q616" s="357"/>
      <c r="R616" s="358"/>
      <c r="S616" s="356"/>
      <c r="T616" s="356"/>
      <c r="U616" s="357"/>
      <c r="V616" s="358"/>
      <c r="W616" s="356"/>
      <c r="X616" s="356"/>
      <c r="Y616" s="359"/>
      <c r="Z616" s="360"/>
      <c r="AA616" s="305"/>
      <c r="AB616" s="354"/>
      <c r="AC616" s="302"/>
      <c r="AD616" s="302"/>
      <c r="AE616" s="302"/>
      <c r="AF616" s="305"/>
      <c r="AG616" s="361"/>
      <c r="AH616" s="458"/>
      <c r="AI616" s="108"/>
      <c r="AJ616" s="108"/>
      <c r="AK616" s="108"/>
      <c r="AL616" s="108"/>
      <c r="AM616" s="108"/>
      <c r="AN616" s="108"/>
      <c r="AO616" s="108"/>
      <c r="AP616" s="108"/>
      <c r="AQ616" s="108"/>
    </row>
    <row r="617" ht="22.5" customHeight="1">
      <c r="B617" s="331"/>
      <c r="D617" s="363"/>
      <c r="E617" s="331"/>
      <c r="H617" s="327"/>
      <c r="I617" s="331"/>
      <c r="L617" s="327"/>
      <c r="M617" s="331"/>
      <c r="N617" s="333"/>
      <c r="O617" s="334"/>
      <c r="P617" s="334"/>
      <c r="Q617" s="335"/>
      <c r="R617" s="336"/>
      <c r="S617" s="334"/>
      <c r="T617" s="334"/>
      <c r="U617" s="335"/>
      <c r="V617" s="336"/>
      <c r="W617" s="334"/>
      <c r="X617" s="334"/>
      <c r="Y617" s="337"/>
      <c r="Z617" s="364"/>
      <c r="AA617" s="327"/>
      <c r="AB617" s="365"/>
      <c r="AF617" s="327"/>
      <c r="AG617" s="366"/>
      <c r="AH617" s="367"/>
      <c r="AI617" s="108"/>
      <c r="AJ617" s="108"/>
      <c r="AK617" s="108"/>
      <c r="AL617" s="108"/>
      <c r="AM617" s="108"/>
      <c r="AN617" s="108"/>
      <c r="AO617" s="108"/>
      <c r="AP617" s="108"/>
      <c r="AQ617" s="108"/>
    </row>
    <row r="618" ht="22.5" customHeight="1">
      <c r="B618" s="181"/>
      <c r="C618" s="309"/>
      <c r="D618" s="368"/>
      <c r="E618" s="181"/>
      <c r="F618" s="309"/>
      <c r="G618" s="309"/>
      <c r="H618" s="310"/>
      <c r="I618" s="181"/>
      <c r="J618" s="309"/>
      <c r="K618" s="309"/>
      <c r="L618" s="310"/>
      <c r="M618" s="181"/>
      <c r="N618" s="342"/>
      <c r="O618" s="343"/>
      <c r="P618" s="343"/>
      <c r="Q618" s="344"/>
      <c r="R618" s="345"/>
      <c r="S618" s="343"/>
      <c r="T618" s="343"/>
      <c r="U618" s="344"/>
      <c r="V618" s="345"/>
      <c r="W618" s="343"/>
      <c r="X618" s="343"/>
      <c r="Y618" s="346"/>
      <c r="Z618" s="369"/>
      <c r="AA618" s="310"/>
      <c r="AB618" s="370"/>
      <c r="AC618" s="309"/>
      <c r="AD618" s="309"/>
      <c r="AE618" s="309"/>
      <c r="AF618" s="310"/>
      <c r="AG618" s="371"/>
      <c r="AH618" s="372"/>
      <c r="AI618" s="108"/>
      <c r="AJ618" s="108"/>
      <c r="AK618" s="108"/>
      <c r="AL618" s="108"/>
      <c r="AM618" s="108"/>
      <c r="AN618" s="108"/>
      <c r="AO618" s="108"/>
      <c r="AP618" s="108"/>
      <c r="AQ618" s="108"/>
    </row>
    <row r="619" ht="22.5" customHeight="1">
      <c r="B619" s="315" t="str">
        <f>IF(ISBLANK(D619), "Missing ID",
IF(CONCATENATE(E619:AG621)="", "Unused",
IF(AND(ISBLANK(E619), ISBLANK(I619)), "Missing Headline and Content",
IF(ISBLANK(M619), "Missing Is True",
IF(AND(M619&lt;&gt;"Yes", M619&lt;&gt;"No"), "Is True must be Yes or No",
IF(AND($AJ$3, NOT(ISBLANK(N619)), NOT(ISNUMBER(N619))), "Changes to Followers for Likes must be a Number",
IF(AND($AK$3, NOT(ISBLANK(O619)), NOT(ISNUMBER(O619))), "Changes to Followers for Disikes must be a Number",
IF(AND($AL$3, NOT(ISBLANK(P619)), NOT(ISNUMBER(P619))), "Changes to Followers for Shares must be a Number",
IF(AND($AM$3, NOT(ISBLANK(Q619)), NOT(ISNUMBER(Q619))), "Changes to Followers for Flags must be a Number",
IF(AND($AJ$3, NOT(ISBLANK(R619)), NOT(ISNUMBER(R619))), "Changes to Credibility for Likes must be a Number",
IF(AND($AK$3, NOT(ISBLANK(S619)), NOT(ISNUMBER(S619))), "Changes to Credibility for Disikes must be a Number",
IF(AND($AL$3, NOT(ISBLANK(T619)), NOT(ISNUMBER(T619))), "Changes to Credibility for Shares must be a Number",
IF(AND($AM$3, NOT(ISBLANK(U619)), NOT(ISNUMBER(U619))), "Changes to Credibility for Flags must be a Number",
IF(AND($AJ$3, $AP$3, NOT(ISBLANK(V619)), NOT(ISNUMBER(V619))), "Number of Likes must be a Number",
IF(AND($AK$3, $AP$3, NOT(ISBLANK(W619)), NOT(ISNUMBER(W619))), "Number of Disikes must be a Number",
IF(AND($AL$3, $AP$3, NOT(ISBLANK(X619)), NOT(ISNUMBER(X619))), "Number of Shares must be a Number",
IF(AND($AM$3, $AP$3, NOT(ISBLANK(Y619)), NOT(ISNUMBER(Y619))), "Number of Flags must be a Number",
IF(AND($AJ$3, $AP$3, NOT(ISBLANK(V619)), V619&lt;0), "Number of Likes cannot be Negative",
IF(AND($AK$3, $AP$3, NOT(ISBLANK(W619)), W619&lt;0), "Number of Disikes cannot be Negative",
IF(AND($AL$3, $AP$3, NOT(ISBLANK(X619)), X619&lt;0), "Number of Shares cannot be Negative",
IF(AND($AM$3, $AP$3, NOT(ISBLANK(Y619)), Y619&lt;0), "Number of Flags cannot be Negative",
IF(AND(CONCATENATE(Z619:AH619)&lt;&gt;"", Z619=""), "Missing 1st Comment Source Name",
IF(AND(CONCATENATE(Z619:AH619)&lt;&gt;"", AB619=""), "Missing 1st Comment Message",
IF(AND($AN$3, $AP$3, CONCATENATE(Z619:AH619)&lt;&gt;"", AG619=""), "Missing 1st Comment Likes",
IF(AND($AO$3, $AP$3, CONCATENATE(Z619:AH619)&lt;&gt;"", AH619=""), "Missing 1st Comment Dislikes",
IF(AND(CONCATENATE(Z620:AH620)&lt;&gt;"", Z620=""), "Missing 2nd Comment Source Name",
IF(AND(CONCATENATE(Z620:AH620)&lt;&gt;"", AB620=""), "Missing 2nd Comment Message",
IF(AND($AN$3, $AP$3, CONCATENATE(Z620:AH620)&lt;&gt;"", AG620=""), "Missing 2nd Comment Likes",
IF(AND($AO$3, $AP$3, CONCATENATE(Z620:AH620)&lt;&gt;"", AH620=""), "Missing 2nd Comment Dislikes",
IF(AND(CONCATENATE(Z621:AH621)&lt;&gt;"", Z621=""), "Missing 3rd Comment Source Name",
IF(AND(CONCATENATE(Z621:AH621)&lt;&gt;"", AB621=""), "Missing 3rd Comment Message",
IF(AND($AN$3, $AP$3, CONCATENATE(Z621:AH621)&lt;&gt;"", AG621=""), "Missing 3rd Comment Likes",
IF(AND($AO$3, $AP$3, CONCATENATE(Z621:AH621)&lt;&gt;"", AH621=""), "Missing 3rd Comment Dislikes", "Valid"
)))))))))))))))))))))))))))))))))</f>
        <v>Unused</v>
      </c>
      <c r="C619" s="302"/>
      <c r="D619" s="316" t="s">
        <v>1492</v>
      </c>
      <c r="E619" s="317"/>
      <c r="F619" s="302"/>
      <c r="G619" s="302"/>
      <c r="H619" s="305"/>
      <c r="I619" s="317"/>
      <c r="J619" s="302"/>
      <c r="K619" s="302"/>
      <c r="L619" s="305"/>
      <c r="M619" s="319"/>
      <c r="N619" s="450"/>
      <c r="O619" s="451"/>
      <c r="P619" s="451"/>
      <c r="Q619" s="452"/>
      <c r="R619" s="453"/>
      <c r="S619" s="451"/>
      <c r="T619" s="451"/>
      <c r="U619" s="452"/>
      <c r="V619" s="453"/>
      <c r="W619" s="451"/>
      <c r="X619" s="451"/>
      <c r="Y619" s="454"/>
      <c r="Z619" s="325"/>
      <c r="AA619" s="305"/>
      <c r="AB619" s="319"/>
      <c r="AC619" s="302"/>
      <c r="AD619" s="302"/>
      <c r="AE619" s="302"/>
      <c r="AF619" s="305"/>
      <c r="AG619" s="328"/>
      <c r="AH619" s="455"/>
      <c r="AI619" s="108"/>
      <c r="AJ619" s="108"/>
      <c r="AK619" s="108"/>
      <c r="AL619" s="108"/>
      <c r="AM619" s="108"/>
      <c r="AN619" s="108"/>
      <c r="AO619" s="108"/>
      <c r="AP619" s="108"/>
      <c r="AQ619" s="108"/>
    </row>
    <row r="620" ht="22.5" customHeight="1">
      <c r="B620" s="331"/>
      <c r="D620" s="332"/>
      <c r="E620" s="331"/>
      <c r="H620" s="327"/>
      <c r="I620" s="331"/>
      <c r="L620" s="327"/>
      <c r="M620" s="331"/>
      <c r="N620" s="333"/>
      <c r="O620" s="334"/>
      <c r="P620" s="334"/>
      <c r="Q620" s="335"/>
      <c r="R620" s="336"/>
      <c r="S620" s="334"/>
      <c r="T620" s="334"/>
      <c r="U620" s="335"/>
      <c r="V620" s="336"/>
      <c r="W620" s="334"/>
      <c r="X620" s="334"/>
      <c r="Y620" s="337"/>
      <c r="Z620" s="338"/>
      <c r="AA620" s="327"/>
      <c r="AB620" s="326"/>
      <c r="AF620" s="327"/>
      <c r="AG620" s="339"/>
      <c r="AH620" s="456"/>
      <c r="AI620" s="108"/>
      <c r="AJ620" s="108"/>
      <c r="AK620" s="108"/>
      <c r="AL620" s="108"/>
      <c r="AM620" s="108"/>
      <c r="AN620" s="108"/>
      <c r="AO620" s="108"/>
      <c r="AP620" s="108"/>
      <c r="AQ620" s="108"/>
    </row>
    <row r="621" ht="22.5" customHeight="1">
      <c r="B621" s="181"/>
      <c r="C621" s="309"/>
      <c r="D621" s="341"/>
      <c r="E621" s="181"/>
      <c r="F621" s="309"/>
      <c r="G621" s="309"/>
      <c r="H621" s="310"/>
      <c r="I621" s="181"/>
      <c r="J621" s="309"/>
      <c r="K621" s="309"/>
      <c r="L621" s="310"/>
      <c r="M621" s="181"/>
      <c r="N621" s="342"/>
      <c r="O621" s="343"/>
      <c r="P621" s="343"/>
      <c r="Q621" s="344"/>
      <c r="R621" s="345"/>
      <c r="S621" s="343"/>
      <c r="T621" s="343"/>
      <c r="U621" s="344"/>
      <c r="V621" s="345"/>
      <c r="W621" s="343"/>
      <c r="X621" s="343"/>
      <c r="Y621" s="346"/>
      <c r="Z621" s="347"/>
      <c r="AA621" s="310"/>
      <c r="AB621" s="348"/>
      <c r="AC621" s="309"/>
      <c r="AD621" s="309"/>
      <c r="AE621" s="309"/>
      <c r="AF621" s="310"/>
      <c r="AG621" s="349"/>
      <c r="AH621" s="457"/>
      <c r="AI621" s="108"/>
      <c r="AJ621" s="108"/>
      <c r="AK621" s="108"/>
      <c r="AL621" s="108"/>
      <c r="AM621" s="108"/>
      <c r="AN621" s="108"/>
      <c r="AO621" s="108"/>
      <c r="AP621" s="108"/>
      <c r="AQ621" s="108"/>
    </row>
    <row r="622" ht="22.5" customHeight="1">
      <c r="B622" s="315" t="str">
        <f>IF(ISBLANK(D622), "Missing ID",
IF(CONCATENATE(E622:AG624)="", "Unused",
IF(AND(ISBLANK(E622), ISBLANK(I622)), "Missing Headline and Content",
IF(ISBLANK(M622), "Missing Is True",
IF(AND(M622&lt;&gt;"Yes", M622&lt;&gt;"No"), "Is True must be Yes or No",
IF(AND($AJ$3, NOT(ISBLANK(N622)), NOT(ISNUMBER(N622))), "Changes to Followers for Likes must be a Number",
IF(AND($AK$3, NOT(ISBLANK(O622)), NOT(ISNUMBER(O622))), "Changes to Followers for Disikes must be a Number",
IF(AND($AL$3, NOT(ISBLANK(P622)), NOT(ISNUMBER(P622))), "Changes to Followers for Shares must be a Number",
IF(AND($AM$3, NOT(ISBLANK(Q622)), NOT(ISNUMBER(Q622))), "Changes to Followers for Flags must be a Number",
IF(AND($AJ$3, NOT(ISBLANK(R622)), NOT(ISNUMBER(R622))), "Changes to Credibility for Likes must be a Number",
IF(AND($AK$3, NOT(ISBLANK(S622)), NOT(ISNUMBER(S622))), "Changes to Credibility for Disikes must be a Number",
IF(AND($AL$3, NOT(ISBLANK(T622)), NOT(ISNUMBER(T622))), "Changes to Credibility for Shares must be a Number",
IF(AND($AM$3, NOT(ISBLANK(U622)), NOT(ISNUMBER(U622))), "Changes to Credibility for Flags must be a Number",
IF(AND($AJ$3, $AP$3, NOT(ISBLANK(V622)), NOT(ISNUMBER(V622))), "Number of Likes must be a Number",
IF(AND($AK$3, $AP$3, NOT(ISBLANK(W622)), NOT(ISNUMBER(W622))), "Number of Disikes must be a Number",
IF(AND($AL$3, $AP$3, NOT(ISBLANK(X622)), NOT(ISNUMBER(X622))), "Number of Shares must be a Number",
IF(AND($AM$3, $AP$3, NOT(ISBLANK(Y622)), NOT(ISNUMBER(Y622))), "Number of Flags must be a Number",
IF(AND($AJ$3, $AP$3, NOT(ISBLANK(V622)), V622&lt;0), "Number of Likes cannot be Negative",
IF(AND($AK$3, $AP$3, NOT(ISBLANK(W622)), W622&lt;0), "Number of Disikes cannot be Negative",
IF(AND($AL$3, $AP$3, NOT(ISBLANK(X622)), X622&lt;0), "Number of Shares cannot be Negative",
IF(AND($AM$3, $AP$3, NOT(ISBLANK(Y622)), Y622&lt;0), "Number of Flags cannot be Negative",
IF(AND(CONCATENATE(Z622:AH622)&lt;&gt;"", Z622=""), "Missing 1st Comment Source Name",
IF(AND(CONCATENATE(Z622:AH622)&lt;&gt;"", AB622=""), "Missing 1st Comment Message",
IF(AND($AN$3, $AP$3, CONCATENATE(Z622:AH622)&lt;&gt;"", AG622=""), "Missing 1st Comment Likes",
IF(AND($AO$3, $AP$3, CONCATENATE(Z622:AH622)&lt;&gt;"", AH622=""), "Missing 1st Comment Dislikes",
IF(AND(CONCATENATE(Z623:AH623)&lt;&gt;"", Z623=""), "Missing 2nd Comment Source Name",
IF(AND(CONCATENATE(Z623:AH623)&lt;&gt;"", AB623=""), "Missing 2nd Comment Message",
IF(AND($AN$3, $AP$3, CONCATENATE(Z623:AH623)&lt;&gt;"", AG623=""), "Missing 2nd Comment Likes",
IF(AND($AO$3, $AP$3, CONCATENATE(Z623:AH623)&lt;&gt;"", AH623=""), "Missing 2nd Comment Dislikes",
IF(AND(CONCATENATE(Z624:AH624)&lt;&gt;"", Z624=""), "Missing 3rd Comment Source Name",
IF(AND(CONCATENATE(Z624:AH624)&lt;&gt;"", AB624=""), "Missing 3rd Comment Message",
IF(AND($AN$3, $AP$3, CONCATENATE(Z624:AH624)&lt;&gt;"", AG624=""), "Missing 3rd Comment Likes",
IF(AND($AO$3, $AP$3, CONCATENATE(Z624:AH624)&lt;&gt;"", AH624=""), "Missing 3rd Comment Dislikes", "Valid"
)))))))))))))))))))))))))))))))))</f>
        <v>Unused</v>
      </c>
      <c r="C622" s="302"/>
      <c r="D622" s="351" t="s">
        <v>1493</v>
      </c>
      <c r="E622" s="352"/>
      <c r="F622" s="302"/>
      <c r="G622" s="302"/>
      <c r="H622" s="305"/>
      <c r="I622" s="352"/>
      <c r="J622" s="302"/>
      <c r="K622" s="302"/>
      <c r="L622" s="305"/>
      <c r="M622" s="354"/>
      <c r="N622" s="355"/>
      <c r="O622" s="356"/>
      <c r="P622" s="356"/>
      <c r="Q622" s="357"/>
      <c r="R622" s="358"/>
      <c r="S622" s="356"/>
      <c r="T622" s="356"/>
      <c r="U622" s="357"/>
      <c r="V622" s="358"/>
      <c r="W622" s="356"/>
      <c r="X622" s="356"/>
      <c r="Y622" s="359"/>
      <c r="Z622" s="360"/>
      <c r="AA622" s="305"/>
      <c r="AB622" s="354"/>
      <c r="AC622" s="302"/>
      <c r="AD622" s="302"/>
      <c r="AE622" s="302"/>
      <c r="AF622" s="305"/>
      <c r="AG622" s="361"/>
      <c r="AH622" s="458"/>
      <c r="AI622" s="108"/>
      <c r="AJ622" s="108"/>
      <c r="AK622" s="108"/>
      <c r="AL622" s="108"/>
      <c r="AM622" s="108"/>
      <c r="AN622" s="108"/>
      <c r="AO622" s="108"/>
      <c r="AP622" s="108"/>
      <c r="AQ622" s="108"/>
    </row>
    <row r="623" ht="22.5" customHeight="1">
      <c r="B623" s="331"/>
      <c r="D623" s="363"/>
      <c r="E623" s="331"/>
      <c r="H623" s="327"/>
      <c r="I623" s="331"/>
      <c r="L623" s="327"/>
      <c r="M623" s="331"/>
      <c r="N623" s="333"/>
      <c r="O623" s="334"/>
      <c r="P623" s="334"/>
      <c r="Q623" s="335"/>
      <c r="R623" s="336"/>
      <c r="S623" s="334"/>
      <c r="T623" s="334"/>
      <c r="U623" s="335"/>
      <c r="V623" s="336"/>
      <c r="W623" s="334"/>
      <c r="X623" s="334"/>
      <c r="Y623" s="337"/>
      <c r="Z623" s="364"/>
      <c r="AA623" s="327"/>
      <c r="AB623" s="365"/>
      <c r="AF623" s="327"/>
      <c r="AG623" s="366"/>
      <c r="AH623" s="367"/>
      <c r="AI623" s="108"/>
      <c r="AJ623" s="108"/>
      <c r="AK623" s="108"/>
      <c r="AL623" s="108"/>
      <c r="AM623" s="108"/>
      <c r="AN623" s="108"/>
      <c r="AO623" s="108"/>
      <c r="AP623" s="108"/>
      <c r="AQ623" s="108"/>
    </row>
    <row r="624" ht="22.5" customHeight="1">
      <c r="B624" s="181"/>
      <c r="C624" s="309"/>
      <c r="D624" s="368"/>
      <c r="E624" s="181"/>
      <c r="F624" s="309"/>
      <c r="G624" s="309"/>
      <c r="H624" s="310"/>
      <c r="I624" s="181"/>
      <c r="J624" s="309"/>
      <c r="K624" s="309"/>
      <c r="L624" s="310"/>
      <c r="M624" s="181"/>
      <c r="N624" s="342"/>
      <c r="O624" s="343"/>
      <c r="P624" s="343"/>
      <c r="Q624" s="344"/>
      <c r="R624" s="345"/>
      <c r="S624" s="343"/>
      <c r="T624" s="343"/>
      <c r="U624" s="344"/>
      <c r="V624" s="345"/>
      <c r="W624" s="343"/>
      <c r="X624" s="343"/>
      <c r="Y624" s="346"/>
      <c r="Z624" s="369"/>
      <c r="AA624" s="310"/>
      <c r="AB624" s="370"/>
      <c r="AC624" s="309"/>
      <c r="AD624" s="309"/>
      <c r="AE624" s="309"/>
      <c r="AF624" s="310"/>
      <c r="AG624" s="371"/>
      <c r="AH624" s="372"/>
      <c r="AI624" s="108"/>
      <c r="AJ624" s="108"/>
      <c r="AK624" s="108"/>
      <c r="AL624" s="108"/>
      <c r="AM624" s="108"/>
      <c r="AN624" s="108"/>
      <c r="AO624" s="108"/>
      <c r="AP624" s="108"/>
      <c r="AQ624" s="108"/>
    </row>
    <row r="625" ht="22.5" customHeight="1">
      <c r="B625" s="315" t="str">
        <f>IF(ISBLANK(D625), "Missing ID",
IF(CONCATENATE(E625:AG627)="", "Unused",
IF(AND(ISBLANK(E625), ISBLANK(I625)), "Missing Headline and Content",
IF(ISBLANK(M625), "Missing Is True",
IF(AND(M625&lt;&gt;"Yes", M625&lt;&gt;"No"), "Is True must be Yes or No",
IF(AND($AJ$3, NOT(ISBLANK(N625)), NOT(ISNUMBER(N625))), "Changes to Followers for Likes must be a Number",
IF(AND($AK$3, NOT(ISBLANK(O625)), NOT(ISNUMBER(O625))), "Changes to Followers for Disikes must be a Number",
IF(AND($AL$3, NOT(ISBLANK(P625)), NOT(ISNUMBER(P625))), "Changes to Followers for Shares must be a Number",
IF(AND($AM$3, NOT(ISBLANK(Q625)), NOT(ISNUMBER(Q625))), "Changes to Followers for Flags must be a Number",
IF(AND($AJ$3, NOT(ISBLANK(R625)), NOT(ISNUMBER(R625))), "Changes to Credibility for Likes must be a Number",
IF(AND($AK$3, NOT(ISBLANK(S625)), NOT(ISNUMBER(S625))), "Changes to Credibility for Disikes must be a Number",
IF(AND($AL$3, NOT(ISBLANK(T625)), NOT(ISNUMBER(T625))), "Changes to Credibility for Shares must be a Number",
IF(AND($AM$3, NOT(ISBLANK(U625)), NOT(ISNUMBER(U625))), "Changes to Credibility for Flags must be a Number",
IF(AND($AJ$3, $AP$3, NOT(ISBLANK(V625)), NOT(ISNUMBER(V625))), "Number of Likes must be a Number",
IF(AND($AK$3, $AP$3, NOT(ISBLANK(W625)), NOT(ISNUMBER(W625))), "Number of Disikes must be a Number",
IF(AND($AL$3, $AP$3, NOT(ISBLANK(X625)), NOT(ISNUMBER(X625))), "Number of Shares must be a Number",
IF(AND($AM$3, $AP$3, NOT(ISBLANK(Y625)), NOT(ISNUMBER(Y625))), "Number of Flags must be a Number",
IF(AND($AJ$3, $AP$3, NOT(ISBLANK(V625)), V625&lt;0), "Number of Likes cannot be Negative",
IF(AND($AK$3, $AP$3, NOT(ISBLANK(W625)), W625&lt;0), "Number of Disikes cannot be Negative",
IF(AND($AL$3, $AP$3, NOT(ISBLANK(X625)), X625&lt;0), "Number of Shares cannot be Negative",
IF(AND($AM$3, $AP$3, NOT(ISBLANK(Y625)), Y625&lt;0), "Number of Flags cannot be Negative",
IF(AND(CONCATENATE(Z625:AH625)&lt;&gt;"", Z625=""), "Missing 1st Comment Source Name",
IF(AND(CONCATENATE(Z625:AH625)&lt;&gt;"", AB625=""), "Missing 1st Comment Message",
IF(AND($AN$3, $AP$3, CONCATENATE(Z625:AH625)&lt;&gt;"", AG625=""), "Missing 1st Comment Likes",
IF(AND($AO$3, $AP$3, CONCATENATE(Z625:AH625)&lt;&gt;"", AH625=""), "Missing 1st Comment Dislikes",
IF(AND(CONCATENATE(Z626:AH626)&lt;&gt;"", Z626=""), "Missing 2nd Comment Source Name",
IF(AND(CONCATENATE(Z626:AH626)&lt;&gt;"", AB626=""), "Missing 2nd Comment Message",
IF(AND($AN$3, $AP$3, CONCATENATE(Z626:AH626)&lt;&gt;"", AG626=""), "Missing 2nd Comment Likes",
IF(AND($AO$3, $AP$3, CONCATENATE(Z626:AH626)&lt;&gt;"", AH626=""), "Missing 2nd Comment Dislikes",
IF(AND(CONCATENATE(Z627:AH627)&lt;&gt;"", Z627=""), "Missing 3rd Comment Source Name",
IF(AND(CONCATENATE(Z627:AH627)&lt;&gt;"", AB627=""), "Missing 3rd Comment Message",
IF(AND($AN$3, $AP$3, CONCATENATE(Z627:AH627)&lt;&gt;"", AG627=""), "Missing 3rd Comment Likes",
IF(AND($AO$3, $AP$3, CONCATENATE(Z627:AH627)&lt;&gt;"", AH627=""), "Missing 3rd Comment Dislikes", "Valid"
)))))))))))))))))))))))))))))))))</f>
        <v>Unused</v>
      </c>
      <c r="C625" s="302"/>
      <c r="D625" s="316" t="s">
        <v>1494</v>
      </c>
      <c r="E625" s="317"/>
      <c r="F625" s="302"/>
      <c r="G625" s="302"/>
      <c r="H625" s="305"/>
      <c r="I625" s="317"/>
      <c r="J625" s="302"/>
      <c r="K625" s="302"/>
      <c r="L625" s="305"/>
      <c r="M625" s="319"/>
      <c r="N625" s="450"/>
      <c r="O625" s="451"/>
      <c r="P625" s="451"/>
      <c r="Q625" s="452"/>
      <c r="R625" s="453"/>
      <c r="S625" s="451"/>
      <c r="T625" s="451"/>
      <c r="U625" s="452"/>
      <c r="V625" s="453"/>
      <c r="W625" s="451"/>
      <c r="X625" s="451"/>
      <c r="Y625" s="454"/>
      <c r="Z625" s="325"/>
      <c r="AA625" s="305"/>
      <c r="AB625" s="319"/>
      <c r="AC625" s="302"/>
      <c r="AD625" s="302"/>
      <c r="AE625" s="302"/>
      <c r="AF625" s="305"/>
      <c r="AG625" s="328"/>
      <c r="AH625" s="455"/>
      <c r="AI625" s="108"/>
      <c r="AJ625" s="108"/>
      <c r="AK625" s="108"/>
      <c r="AL625" s="108"/>
      <c r="AM625" s="108"/>
      <c r="AN625" s="108"/>
      <c r="AO625" s="108"/>
      <c r="AP625" s="108"/>
      <c r="AQ625" s="108"/>
    </row>
    <row r="626" ht="22.5" customHeight="1">
      <c r="B626" s="331"/>
      <c r="D626" s="332"/>
      <c r="E626" s="331"/>
      <c r="H626" s="327"/>
      <c r="I626" s="331"/>
      <c r="L626" s="327"/>
      <c r="M626" s="331"/>
      <c r="N626" s="333"/>
      <c r="O626" s="334"/>
      <c r="P626" s="334"/>
      <c r="Q626" s="335"/>
      <c r="R626" s="336"/>
      <c r="S626" s="334"/>
      <c r="T626" s="334"/>
      <c r="U626" s="335"/>
      <c r="V626" s="336"/>
      <c r="W626" s="334"/>
      <c r="X626" s="334"/>
      <c r="Y626" s="337"/>
      <c r="Z626" s="338"/>
      <c r="AA626" s="327"/>
      <c r="AB626" s="326"/>
      <c r="AF626" s="327"/>
      <c r="AG626" s="339"/>
      <c r="AH626" s="456"/>
      <c r="AI626" s="108"/>
      <c r="AJ626" s="108"/>
      <c r="AK626" s="108"/>
      <c r="AL626" s="108"/>
      <c r="AM626" s="108"/>
      <c r="AN626" s="108"/>
      <c r="AO626" s="108"/>
      <c r="AP626" s="108"/>
      <c r="AQ626" s="108"/>
    </row>
    <row r="627" ht="22.5" customHeight="1">
      <c r="B627" s="181"/>
      <c r="C627" s="309"/>
      <c r="D627" s="341"/>
      <c r="E627" s="181"/>
      <c r="F627" s="309"/>
      <c r="G627" s="309"/>
      <c r="H627" s="310"/>
      <c r="I627" s="181"/>
      <c r="J627" s="309"/>
      <c r="K627" s="309"/>
      <c r="L627" s="310"/>
      <c r="M627" s="181"/>
      <c r="N627" s="342"/>
      <c r="O627" s="343"/>
      <c r="P627" s="343"/>
      <c r="Q627" s="344"/>
      <c r="R627" s="345"/>
      <c r="S627" s="343"/>
      <c r="T627" s="343"/>
      <c r="U627" s="344"/>
      <c r="V627" s="345"/>
      <c r="W627" s="343"/>
      <c r="X627" s="343"/>
      <c r="Y627" s="346"/>
      <c r="Z627" s="347"/>
      <c r="AA627" s="310"/>
      <c r="AB627" s="348"/>
      <c r="AC627" s="309"/>
      <c r="AD627" s="309"/>
      <c r="AE627" s="309"/>
      <c r="AF627" s="310"/>
      <c r="AG627" s="349"/>
      <c r="AH627" s="457"/>
      <c r="AI627" s="108"/>
      <c r="AJ627" s="108"/>
      <c r="AK627" s="108"/>
      <c r="AL627" s="108"/>
      <c r="AM627" s="108"/>
      <c r="AN627" s="108"/>
      <c r="AO627" s="108"/>
      <c r="AP627" s="108"/>
      <c r="AQ627" s="108"/>
    </row>
    <row r="628" ht="22.5" customHeight="1">
      <c r="B628" s="315" t="str">
        <f>IF(ISBLANK(D628), "Missing ID",
IF(CONCATENATE(E628:AG630)="", "Unused",
IF(AND(ISBLANK(E628), ISBLANK(I628)), "Missing Headline and Content",
IF(ISBLANK(M628), "Missing Is True",
IF(AND(M628&lt;&gt;"Yes", M628&lt;&gt;"No"), "Is True must be Yes or No",
IF(AND($AJ$3, NOT(ISBLANK(N628)), NOT(ISNUMBER(N628))), "Changes to Followers for Likes must be a Number",
IF(AND($AK$3, NOT(ISBLANK(O628)), NOT(ISNUMBER(O628))), "Changes to Followers for Disikes must be a Number",
IF(AND($AL$3, NOT(ISBLANK(P628)), NOT(ISNUMBER(P628))), "Changes to Followers for Shares must be a Number",
IF(AND($AM$3, NOT(ISBLANK(Q628)), NOT(ISNUMBER(Q628))), "Changes to Followers for Flags must be a Number",
IF(AND($AJ$3, NOT(ISBLANK(R628)), NOT(ISNUMBER(R628))), "Changes to Credibility for Likes must be a Number",
IF(AND($AK$3, NOT(ISBLANK(S628)), NOT(ISNUMBER(S628))), "Changes to Credibility for Disikes must be a Number",
IF(AND($AL$3, NOT(ISBLANK(T628)), NOT(ISNUMBER(T628))), "Changes to Credibility for Shares must be a Number",
IF(AND($AM$3, NOT(ISBLANK(U628)), NOT(ISNUMBER(U628))), "Changes to Credibility for Flags must be a Number",
IF(AND($AJ$3, $AP$3, NOT(ISBLANK(V628)), NOT(ISNUMBER(V628))), "Number of Likes must be a Number",
IF(AND($AK$3, $AP$3, NOT(ISBLANK(W628)), NOT(ISNUMBER(W628))), "Number of Disikes must be a Number",
IF(AND($AL$3, $AP$3, NOT(ISBLANK(X628)), NOT(ISNUMBER(X628))), "Number of Shares must be a Number",
IF(AND($AM$3, $AP$3, NOT(ISBLANK(Y628)), NOT(ISNUMBER(Y628))), "Number of Flags must be a Number",
IF(AND($AJ$3, $AP$3, NOT(ISBLANK(V628)), V628&lt;0), "Number of Likes cannot be Negative",
IF(AND($AK$3, $AP$3, NOT(ISBLANK(W628)), W628&lt;0), "Number of Disikes cannot be Negative",
IF(AND($AL$3, $AP$3, NOT(ISBLANK(X628)), X628&lt;0), "Number of Shares cannot be Negative",
IF(AND($AM$3, $AP$3, NOT(ISBLANK(Y628)), Y628&lt;0), "Number of Flags cannot be Negative",
IF(AND(CONCATENATE(Z628:AH628)&lt;&gt;"", Z628=""), "Missing 1st Comment Source Name",
IF(AND(CONCATENATE(Z628:AH628)&lt;&gt;"", AB628=""), "Missing 1st Comment Message",
IF(AND($AN$3, $AP$3, CONCATENATE(Z628:AH628)&lt;&gt;"", AG628=""), "Missing 1st Comment Likes",
IF(AND($AO$3, $AP$3, CONCATENATE(Z628:AH628)&lt;&gt;"", AH628=""), "Missing 1st Comment Dislikes",
IF(AND(CONCATENATE(Z629:AH629)&lt;&gt;"", Z629=""), "Missing 2nd Comment Source Name",
IF(AND(CONCATENATE(Z629:AH629)&lt;&gt;"", AB629=""), "Missing 2nd Comment Message",
IF(AND($AN$3, $AP$3, CONCATENATE(Z629:AH629)&lt;&gt;"", AG629=""), "Missing 2nd Comment Likes",
IF(AND($AO$3, $AP$3, CONCATENATE(Z629:AH629)&lt;&gt;"", AH629=""), "Missing 2nd Comment Dislikes",
IF(AND(CONCATENATE(Z630:AH630)&lt;&gt;"", Z630=""), "Missing 3rd Comment Source Name",
IF(AND(CONCATENATE(Z630:AH630)&lt;&gt;"", AB630=""), "Missing 3rd Comment Message",
IF(AND($AN$3, $AP$3, CONCATENATE(Z630:AH630)&lt;&gt;"", AG630=""), "Missing 3rd Comment Likes",
IF(AND($AO$3, $AP$3, CONCATENATE(Z630:AH630)&lt;&gt;"", AH630=""), "Missing 3rd Comment Dislikes", "Valid"
)))))))))))))))))))))))))))))))))</f>
        <v>Unused</v>
      </c>
      <c r="C628" s="302"/>
      <c r="D628" s="351" t="s">
        <v>1495</v>
      </c>
      <c r="E628" s="352"/>
      <c r="F628" s="302"/>
      <c r="G628" s="302"/>
      <c r="H628" s="305"/>
      <c r="I628" s="352"/>
      <c r="J628" s="302"/>
      <c r="K628" s="302"/>
      <c r="L628" s="305"/>
      <c r="M628" s="354"/>
      <c r="N628" s="355"/>
      <c r="O628" s="356"/>
      <c r="P628" s="356"/>
      <c r="Q628" s="357"/>
      <c r="R628" s="358"/>
      <c r="S628" s="356"/>
      <c r="T628" s="356"/>
      <c r="U628" s="357"/>
      <c r="V628" s="358"/>
      <c r="W628" s="356"/>
      <c r="X628" s="356"/>
      <c r="Y628" s="359"/>
      <c r="Z628" s="360"/>
      <c r="AA628" s="305"/>
      <c r="AB628" s="354"/>
      <c r="AC628" s="302"/>
      <c r="AD628" s="302"/>
      <c r="AE628" s="302"/>
      <c r="AF628" s="305"/>
      <c r="AG628" s="361"/>
      <c r="AH628" s="458"/>
      <c r="AI628" s="108"/>
      <c r="AJ628" s="108"/>
      <c r="AK628" s="108"/>
      <c r="AL628" s="108"/>
      <c r="AM628" s="108"/>
      <c r="AN628" s="108"/>
      <c r="AO628" s="108"/>
      <c r="AP628" s="108"/>
      <c r="AQ628" s="108"/>
    </row>
    <row r="629" ht="22.5" customHeight="1">
      <c r="B629" s="331"/>
      <c r="D629" s="363"/>
      <c r="E629" s="331"/>
      <c r="H629" s="327"/>
      <c r="I629" s="331"/>
      <c r="L629" s="327"/>
      <c r="M629" s="331"/>
      <c r="N629" s="333"/>
      <c r="O629" s="334"/>
      <c r="P629" s="334"/>
      <c r="Q629" s="335"/>
      <c r="R629" s="336"/>
      <c r="S629" s="334"/>
      <c r="T629" s="334"/>
      <c r="U629" s="335"/>
      <c r="V629" s="336"/>
      <c r="W629" s="334"/>
      <c r="X629" s="334"/>
      <c r="Y629" s="337"/>
      <c r="Z629" s="364"/>
      <c r="AA629" s="327"/>
      <c r="AB629" s="365"/>
      <c r="AF629" s="327"/>
      <c r="AG629" s="366"/>
      <c r="AH629" s="367"/>
      <c r="AI629" s="108"/>
      <c r="AJ629" s="108"/>
      <c r="AK629" s="108"/>
      <c r="AL629" s="108"/>
      <c r="AM629" s="108"/>
      <c r="AN629" s="108"/>
      <c r="AO629" s="108"/>
      <c r="AP629" s="108"/>
      <c r="AQ629" s="108"/>
    </row>
    <row r="630" ht="22.5" customHeight="1">
      <c r="B630" s="181"/>
      <c r="C630" s="309"/>
      <c r="D630" s="368"/>
      <c r="E630" s="181"/>
      <c r="F630" s="309"/>
      <c r="G630" s="309"/>
      <c r="H630" s="310"/>
      <c r="I630" s="181"/>
      <c r="J630" s="309"/>
      <c r="K630" s="309"/>
      <c r="L630" s="310"/>
      <c r="M630" s="181"/>
      <c r="N630" s="342"/>
      <c r="O630" s="343"/>
      <c r="P630" s="343"/>
      <c r="Q630" s="344"/>
      <c r="R630" s="345"/>
      <c r="S630" s="343"/>
      <c r="T630" s="343"/>
      <c r="U630" s="344"/>
      <c r="V630" s="345"/>
      <c r="W630" s="343"/>
      <c r="X630" s="343"/>
      <c r="Y630" s="346"/>
      <c r="Z630" s="369"/>
      <c r="AA630" s="310"/>
      <c r="AB630" s="370"/>
      <c r="AC630" s="309"/>
      <c r="AD630" s="309"/>
      <c r="AE630" s="309"/>
      <c r="AF630" s="310"/>
      <c r="AG630" s="371"/>
      <c r="AH630" s="372"/>
      <c r="AI630" s="108"/>
      <c r="AJ630" s="108"/>
      <c r="AK630" s="108"/>
      <c r="AL630" s="108"/>
      <c r="AM630" s="108"/>
      <c r="AN630" s="108"/>
      <c r="AO630" s="108"/>
      <c r="AP630" s="108"/>
      <c r="AQ630" s="108"/>
    </row>
    <row r="631" ht="22.5" customHeight="1">
      <c r="B631" s="315" t="str">
        <f>IF(ISBLANK(D631), "Missing ID",
IF(CONCATENATE(E631:AG633)="", "Unused",
IF(AND(ISBLANK(E631), ISBLANK(I631)), "Missing Headline and Content",
IF(ISBLANK(M631), "Missing Is True",
IF(AND(M631&lt;&gt;"Yes", M631&lt;&gt;"No"), "Is True must be Yes or No",
IF(AND($AJ$3, NOT(ISBLANK(N631)), NOT(ISNUMBER(N631))), "Changes to Followers for Likes must be a Number",
IF(AND($AK$3, NOT(ISBLANK(O631)), NOT(ISNUMBER(O631))), "Changes to Followers for Disikes must be a Number",
IF(AND($AL$3, NOT(ISBLANK(P631)), NOT(ISNUMBER(P631))), "Changes to Followers for Shares must be a Number",
IF(AND($AM$3, NOT(ISBLANK(Q631)), NOT(ISNUMBER(Q631))), "Changes to Followers for Flags must be a Number",
IF(AND($AJ$3, NOT(ISBLANK(R631)), NOT(ISNUMBER(R631))), "Changes to Credibility for Likes must be a Number",
IF(AND($AK$3, NOT(ISBLANK(S631)), NOT(ISNUMBER(S631))), "Changes to Credibility for Disikes must be a Number",
IF(AND($AL$3, NOT(ISBLANK(T631)), NOT(ISNUMBER(T631))), "Changes to Credibility for Shares must be a Number",
IF(AND($AM$3, NOT(ISBLANK(U631)), NOT(ISNUMBER(U631))), "Changes to Credibility for Flags must be a Number",
IF(AND($AJ$3, $AP$3, NOT(ISBLANK(V631)), NOT(ISNUMBER(V631))), "Number of Likes must be a Number",
IF(AND($AK$3, $AP$3, NOT(ISBLANK(W631)), NOT(ISNUMBER(W631))), "Number of Disikes must be a Number",
IF(AND($AL$3, $AP$3, NOT(ISBLANK(X631)), NOT(ISNUMBER(X631))), "Number of Shares must be a Number",
IF(AND($AM$3, $AP$3, NOT(ISBLANK(Y631)), NOT(ISNUMBER(Y631))), "Number of Flags must be a Number",
IF(AND($AJ$3, $AP$3, NOT(ISBLANK(V631)), V631&lt;0), "Number of Likes cannot be Negative",
IF(AND($AK$3, $AP$3, NOT(ISBLANK(W631)), W631&lt;0), "Number of Disikes cannot be Negative",
IF(AND($AL$3, $AP$3, NOT(ISBLANK(X631)), X631&lt;0), "Number of Shares cannot be Negative",
IF(AND($AM$3, $AP$3, NOT(ISBLANK(Y631)), Y631&lt;0), "Number of Flags cannot be Negative",
IF(AND(CONCATENATE(Z631:AH631)&lt;&gt;"", Z631=""), "Missing 1st Comment Source Name",
IF(AND(CONCATENATE(Z631:AH631)&lt;&gt;"", AB631=""), "Missing 1st Comment Message",
IF(AND($AN$3, $AP$3, CONCATENATE(Z631:AH631)&lt;&gt;"", AG631=""), "Missing 1st Comment Likes",
IF(AND($AO$3, $AP$3, CONCATENATE(Z631:AH631)&lt;&gt;"", AH631=""), "Missing 1st Comment Dislikes",
IF(AND(CONCATENATE(Z632:AH632)&lt;&gt;"", Z632=""), "Missing 2nd Comment Source Name",
IF(AND(CONCATENATE(Z632:AH632)&lt;&gt;"", AB632=""), "Missing 2nd Comment Message",
IF(AND($AN$3, $AP$3, CONCATENATE(Z632:AH632)&lt;&gt;"", AG632=""), "Missing 2nd Comment Likes",
IF(AND($AO$3, $AP$3, CONCATENATE(Z632:AH632)&lt;&gt;"", AH632=""), "Missing 2nd Comment Dislikes",
IF(AND(CONCATENATE(Z633:AH633)&lt;&gt;"", Z633=""), "Missing 3rd Comment Source Name",
IF(AND(CONCATENATE(Z633:AH633)&lt;&gt;"", AB633=""), "Missing 3rd Comment Message",
IF(AND($AN$3, $AP$3, CONCATENATE(Z633:AH633)&lt;&gt;"", AG633=""), "Missing 3rd Comment Likes",
IF(AND($AO$3, $AP$3, CONCATENATE(Z633:AH633)&lt;&gt;"", AH633=""), "Missing 3rd Comment Dislikes", "Valid"
)))))))))))))))))))))))))))))))))</f>
        <v>Unused</v>
      </c>
      <c r="C631" s="302"/>
      <c r="D631" s="316" t="s">
        <v>1496</v>
      </c>
      <c r="E631" s="317"/>
      <c r="F631" s="302"/>
      <c r="G631" s="302"/>
      <c r="H631" s="305"/>
      <c r="I631" s="317"/>
      <c r="J631" s="302"/>
      <c r="K631" s="302"/>
      <c r="L631" s="305"/>
      <c r="M631" s="319"/>
      <c r="N631" s="450"/>
      <c r="O631" s="451"/>
      <c r="P631" s="451"/>
      <c r="Q631" s="452"/>
      <c r="R631" s="453"/>
      <c r="S631" s="451"/>
      <c r="T631" s="451"/>
      <c r="U631" s="452"/>
      <c r="V631" s="453"/>
      <c r="W631" s="451"/>
      <c r="X631" s="451"/>
      <c r="Y631" s="454"/>
      <c r="Z631" s="325"/>
      <c r="AA631" s="305"/>
      <c r="AB631" s="319"/>
      <c r="AC631" s="302"/>
      <c r="AD631" s="302"/>
      <c r="AE631" s="302"/>
      <c r="AF631" s="305"/>
      <c r="AG631" s="328"/>
      <c r="AH631" s="455"/>
      <c r="AI631" s="108"/>
      <c r="AJ631" s="108"/>
      <c r="AK631" s="108"/>
      <c r="AL631" s="108"/>
      <c r="AM631" s="108"/>
      <c r="AN631" s="108"/>
      <c r="AO631" s="108"/>
      <c r="AP631" s="108"/>
      <c r="AQ631" s="108"/>
    </row>
    <row r="632" ht="22.5" customHeight="1">
      <c r="B632" s="331"/>
      <c r="D632" s="332"/>
      <c r="E632" s="331"/>
      <c r="H632" s="327"/>
      <c r="I632" s="331"/>
      <c r="L632" s="327"/>
      <c r="M632" s="331"/>
      <c r="N632" s="333"/>
      <c r="O632" s="334"/>
      <c r="P632" s="334"/>
      <c r="Q632" s="335"/>
      <c r="R632" s="336"/>
      <c r="S632" s="334"/>
      <c r="T632" s="334"/>
      <c r="U632" s="335"/>
      <c r="V632" s="336"/>
      <c r="W632" s="334"/>
      <c r="X632" s="334"/>
      <c r="Y632" s="337"/>
      <c r="Z632" s="338"/>
      <c r="AA632" s="327"/>
      <c r="AB632" s="326"/>
      <c r="AF632" s="327"/>
      <c r="AG632" s="339"/>
      <c r="AH632" s="456"/>
      <c r="AI632" s="108"/>
      <c r="AJ632" s="108"/>
      <c r="AK632" s="108"/>
      <c r="AL632" s="108"/>
      <c r="AM632" s="108"/>
      <c r="AN632" s="108"/>
      <c r="AO632" s="108"/>
      <c r="AP632" s="108"/>
      <c r="AQ632" s="108"/>
    </row>
    <row r="633" ht="22.5" customHeight="1">
      <c r="B633" s="181"/>
      <c r="C633" s="309"/>
      <c r="D633" s="341"/>
      <c r="E633" s="181"/>
      <c r="F633" s="309"/>
      <c r="G633" s="309"/>
      <c r="H633" s="310"/>
      <c r="I633" s="181"/>
      <c r="J633" s="309"/>
      <c r="K633" s="309"/>
      <c r="L633" s="310"/>
      <c r="M633" s="181"/>
      <c r="N633" s="342"/>
      <c r="O633" s="343"/>
      <c r="P633" s="343"/>
      <c r="Q633" s="344"/>
      <c r="R633" s="345"/>
      <c r="S633" s="343"/>
      <c r="T633" s="343"/>
      <c r="U633" s="344"/>
      <c r="V633" s="345"/>
      <c r="W633" s="343"/>
      <c r="X633" s="343"/>
      <c r="Y633" s="346"/>
      <c r="Z633" s="347"/>
      <c r="AA633" s="310"/>
      <c r="AB633" s="348"/>
      <c r="AC633" s="309"/>
      <c r="AD633" s="309"/>
      <c r="AE633" s="309"/>
      <c r="AF633" s="310"/>
      <c r="AG633" s="349"/>
      <c r="AH633" s="457"/>
      <c r="AI633" s="108"/>
      <c r="AJ633" s="108"/>
      <c r="AK633" s="108"/>
      <c r="AL633" s="108"/>
      <c r="AM633" s="108"/>
      <c r="AN633" s="108"/>
      <c r="AO633" s="108"/>
      <c r="AP633" s="108"/>
      <c r="AQ633" s="108"/>
    </row>
    <row r="634" ht="22.5" customHeight="1">
      <c r="B634" s="315" t="str">
        <f>IF(ISBLANK(D634), "Missing ID",
IF(CONCATENATE(E634:AG636)="", "Unused",
IF(AND(ISBLANK(E634), ISBLANK(I634)), "Missing Headline and Content",
IF(ISBLANK(M634), "Missing Is True",
IF(AND(M634&lt;&gt;"Yes", M634&lt;&gt;"No"), "Is True must be Yes or No",
IF(AND($AJ$3, NOT(ISBLANK(N634)), NOT(ISNUMBER(N634))), "Changes to Followers for Likes must be a Number",
IF(AND($AK$3, NOT(ISBLANK(O634)), NOT(ISNUMBER(O634))), "Changes to Followers for Disikes must be a Number",
IF(AND($AL$3, NOT(ISBLANK(P634)), NOT(ISNUMBER(P634))), "Changes to Followers for Shares must be a Number",
IF(AND($AM$3, NOT(ISBLANK(Q634)), NOT(ISNUMBER(Q634))), "Changes to Followers for Flags must be a Number",
IF(AND($AJ$3, NOT(ISBLANK(R634)), NOT(ISNUMBER(R634))), "Changes to Credibility for Likes must be a Number",
IF(AND($AK$3, NOT(ISBLANK(S634)), NOT(ISNUMBER(S634))), "Changes to Credibility for Disikes must be a Number",
IF(AND($AL$3, NOT(ISBLANK(T634)), NOT(ISNUMBER(T634))), "Changes to Credibility for Shares must be a Number",
IF(AND($AM$3, NOT(ISBLANK(U634)), NOT(ISNUMBER(U634))), "Changes to Credibility for Flags must be a Number",
IF(AND($AJ$3, $AP$3, NOT(ISBLANK(V634)), NOT(ISNUMBER(V634))), "Number of Likes must be a Number",
IF(AND($AK$3, $AP$3, NOT(ISBLANK(W634)), NOT(ISNUMBER(W634))), "Number of Disikes must be a Number",
IF(AND($AL$3, $AP$3, NOT(ISBLANK(X634)), NOT(ISNUMBER(X634))), "Number of Shares must be a Number",
IF(AND($AM$3, $AP$3, NOT(ISBLANK(Y634)), NOT(ISNUMBER(Y634))), "Number of Flags must be a Number",
IF(AND($AJ$3, $AP$3, NOT(ISBLANK(V634)), V634&lt;0), "Number of Likes cannot be Negative",
IF(AND($AK$3, $AP$3, NOT(ISBLANK(W634)), W634&lt;0), "Number of Disikes cannot be Negative",
IF(AND($AL$3, $AP$3, NOT(ISBLANK(X634)), X634&lt;0), "Number of Shares cannot be Negative",
IF(AND($AM$3, $AP$3, NOT(ISBLANK(Y634)), Y634&lt;0), "Number of Flags cannot be Negative",
IF(AND(CONCATENATE(Z634:AH634)&lt;&gt;"", Z634=""), "Missing 1st Comment Source Name",
IF(AND(CONCATENATE(Z634:AH634)&lt;&gt;"", AB634=""), "Missing 1st Comment Message",
IF(AND($AN$3, $AP$3, CONCATENATE(Z634:AH634)&lt;&gt;"", AG634=""), "Missing 1st Comment Likes",
IF(AND($AO$3, $AP$3, CONCATENATE(Z634:AH634)&lt;&gt;"", AH634=""), "Missing 1st Comment Dislikes",
IF(AND(CONCATENATE(Z635:AH635)&lt;&gt;"", Z635=""), "Missing 2nd Comment Source Name",
IF(AND(CONCATENATE(Z635:AH635)&lt;&gt;"", AB635=""), "Missing 2nd Comment Message",
IF(AND($AN$3, $AP$3, CONCATENATE(Z635:AH635)&lt;&gt;"", AG635=""), "Missing 2nd Comment Likes",
IF(AND($AO$3, $AP$3, CONCATENATE(Z635:AH635)&lt;&gt;"", AH635=""), "Missing 2nd Comment Dislikes",
IF(AND(CONCATENATE(Z636:AH636)&lt;&gt;"", Z636=""), "Missing 3rd Comment Source Name",
IF(AND(CONCATENATE(Z636:AH636)&lt;&gt;"", AB636=""), "Missing 3rd Comment Message",
IF(AND($AN$3, $AP$3, CONCATENATE(Z636:AH636)&lt;&gt;"", AG636=""), "Missing 3rd Comment Likes",
IF(AND($AO$3, $AP$3, CONCATENATE(Z636:AH636)&lt;&gt;"", AH636=""), "Missing 3rd Comment Dislikes", "Valid"
)))))))))))))))))))))))))))))))))</f>
        <v>Unused</v>
      </c>
      <c r="C634" s="302"/>
      <c r="D634" s="351" t="s">
        <v>1497</v>
      </c>
      <c r="E634" s="352"/>
      <c r="F634" s="302"/>
      <c r="G634" s="302"/>
      <c r="H634" s="305"/>
      <c r="I634" s="352"/>
      <c r="J634" s="302"/>
      <c r="K634" s="302"/>
      <c r="L634" s="305"/>
      <c r="M634" s="354"/>
      <c r="N634" s="355"/>
      <c r="O634" s="356"/>
      <c r="P634" s="356"/>
      <c r="Q634" s="357"/>
      <c r="R634" s="358"/>
      <c r="S634" s="356"/>
      <c r="T634" s="356"/>
      <c r="U634" s="357"/>
      <c r="V634" s="358"/>
      <c r="W634" s="356"/>
      <c r="X634" s="356"/>
      <c r="Y634" s="359"/>
      <c r="Z634" s="360"/>
      <c r="AA634" s="305"/>
      <c r="AB634" s="354"/>
      <c r="AC634" s="302"/>
      <c r="AD634" s="302"/>
      <c r="AE634" s="302"/>
      <c r="AF634" s="305"/>
      <c r="AG634" s="361"/>
      <c r="AH634" s="458"/>
      <c r="AI634" s="108"/>
      <c r="AJ634" s="108"/>
      <c r="AK634" s="108"/>
      <c r="AL634" s="108"/>
      <c r="AM634" s="108"/>
      <c r="AN634" s="108"/>
      <c r="AO634" s="108"/>
      <c r="AP634" s="108"/>
      <c r="AQ634" s="108"/>
    </row>
    <row r="635" ht="22.5" customHeight="1">
      <c r="B635" s="331"/>
      <c r="D635" s="363"/>
      <c r="E635" s="331"/>
      <c r="H635" s="327"/>
      <c r="I635" s="331"/>
      <c r="L635" s="327"/>
      <c r="M635" s="331"/>
      <c r="N635" s="333"/>
      <c r="O635" s="334"/>
      <c r="P635" s="334"/>
      <c r="Q635" s="335"/>
      <c r="R635" s="336"/>
      <c r="S635" s="334"/>
      <c r="T635" s="334"/>
      <c r="U635" s="335"/>
      <c r="V635" s="336"/>
      <c r="W635" s="334"/>
      <c r="X635" s="334"/>
      <c r="Y635" s="337"/>
      <c r="Z635" s="364"/>
      <c r="AA635" s="327"/>
      <c r="AB635" s="365"/>
      <c r="AF635" s="327"/>
      <c r="AG635" s="366"/>
      <c r="AH635" s="367"/>
      <c r="AI635" s="108"/>
      <c r="AJ635" s="108"/>
      <c r="AK635" s="108"/>
      <c r="AL635" s="108"/>
      <c r="AM635" s="108"/>
      <c r="AN635" s="108"/>
      <c r="AO635" s="108"/>
      <c r="AP635" s="108"/>
      <c r="AQ635" s="108"/>
    </row>
    <row r="636" ht="22.5" customHeight="1">
      <c r="B636" s="181"/>
      <c r="C636" s="309"/>
      <c r="D636" s="368"/>
      <c r="E636" s="181"/>
      <c r="F636" s="309"/>
      <c r="G636" s="309"/>
      <c r="H636" s="310"/>
      <c r="I636" s="181"/>
      <c r="J636" s="309"/>
      <c r="K636" s="309"/>
      <c r="L636" s="310"/>
      <c r="M636" s="181"/>
      <c r="N636" s="342"/>
      <c r="O636" s="343"/>
      <c r="P636" s="343"/>
      <c r="Q636" s="344"/>
      <c r="R636" s="345"/>
      <c r="S636" s="343"/>
      <c r="T636" s="343"/>
      <c r="U636" s="344"/>
      <c r="V636" s="345"/>
      <c r="W636" s="343"/>
      <c r="X636" s="343"/>
      <c r="Y636" s="346"/>
      <c r="Z636" s="369"/>
      <c r="AA636" s="310"/>
      <c r="AB636" s="370"/>
      <c r="AC636" s="309"/>
      <c r="AD636" s="309"/>
      <c r="AE636" s="309"/>
      <c r="AF636" s="310"/>
      <c r="AG636" s="371"/>
      <c r="AH636" s="372"/>
      <c r="AI636" s="108"/>
      <c r="AJ636" s="108"/>
      <c r="AK636" s="108"/>
      <c r="AL636" s="108"/>
      <c r="AM636" s="108"/>
      <c r="AN636" s="108"/>
      <c r="AO636" s="108"/>
      <c r="AP636" s="108"/>
      <c r="AQ636" s="108"/>
    </row>
    <row r="637" ht="22.5" customHeight="1">
      <c r="B637" s="315" t="str">
        <f>IF(ISBLANK(D637), "Missing ID",
IF(CONCATENATE(E637:AG639)="", "Unused",
IF(AND(ISBLANK(E637), ISBLANK(I637)), "Missing Headline and Content",
IF(ISBLANK(M637), "Missing Is True",
IF(AND(M637&lt;&gt;"Yes", M637&lt;&gt;"No"), "Is True must be Yes or No",
IF(AND($AJ$3, NOT(ISBLANK(N637)), NOT(ISNUMBER(N637))), "Changes to Followers for Likes must be a Number",
IF(AND($AK$3, NOT(ISBLANK(O637)), NOT(ISNUMBER(O637))), "Changes to Followers for Disikes must be a Number",
IF(AND($AL$3, NOT(ISBLANK(P637)), NOT(ISNUMBER(P637))), "Changes to Followers for Shares must be a Number",
IF(AND($AM$3, NOT(ISBLANK(Q637)), NOT(ISNUMBER(Q637))), "Changes to Followers for Flags must be a Number",
IF(AND($AJ$3, NOT(ISBLANK(R637)), NOT(ISNUMBER(R637))), "Changes to Credibility for Likes must be a Number",
IF(AND($AK$3, NOT(ISBLANK(S637)), NOT(ISNUMBER(S637))), "Changes to Credibility for Disikes must be a Number",
IF(AND($AL$3, NOT(ISBLANK(T637)), NOT(ISNUMBER(T637))), "Changes to Credibility for Shares must be a Number",
IF(AND($AM$3, NOT(ISBLANK(U637)), NOT(ISNUMBER(U637))), "Changes to Credibility for Flags must be a Number",
IF(AND($AJ$3, $AP$3, NOT(ISBLANK(V637)), NOT(ISNUMBER(V637))), "Number of Likes must be a Number",
IF(AND($AK$3, $AP$3, NOT(ISBLANK(W637)), NOT(ISNUMBER(W637))), "Number of Disikes must be a Number",
IF(AND($AL$3, $AP$3, NOT(ISBLANK(X637)), NOT(ISNUMBER(X637))), "Number of Shares must be a Number",
IF(AND($AM$3, $AP$3, NOT(ISBLANK(Y637)), NOT(ISNUMBER(Y637))), "Number of Flags must be a Number",
IF(AND($AJ$3, $AP$3, NOT(ISBLANK(V637)), V637&lt;0), "Number of Likes cannot be Negative",
IF(AND($AK$3, $AP$3, NOT(ISBLANK(W637)), W637&lt;0), "Number of Disikes cannot be Negative",
IF(AND($AL$3, $AP$3, NOT(ISBLANK(X637)), X637&lt;0), "Number of Shares cannot be Negative",
IF(AND($AM$3, $AP$3, NOT(ISBLANK(Y637)), Y637&lt;0), "Number of Flags cannot be Negative",
IF(AND(CONCATENATE(Z637:AH637)&lt;&gt;"", Z637=""), "Missing 1st Comment Source Name",
IF(AND(CONCATENATE(Z637:AH637)&lt;&gt;"", AB637=""), "Missing 1st Comment Message",
IF(AND($AN$3, $AP$3, CONCATENATE(Z637:AH637)&lt;&gt;"", AG637=""), "Missing 1st Comment Likes",
IF(AND($AO$3, $AP$3, CONCATENATE(Z637:AH637)&lt;&gt;"", AH637=""), "Missing 1st Comment Dislikes",
IF(AND(CONCATENATE(Z638:AH638)&lt;&gt;"", Z638=""), "Missing 2nd Comment Source Name",
IF(AND(CONCATENATE(Z638:AH638)&lt;&gt;"", AB638=""), "Missing 2nd Comment Message",
IF(AND($AN$3, $AP$3, CONCATENATE(Z638:AH638)&lt;&gt;"", AG638=""), "Missing 2nd Comment Likes",
IF(AND($AO$3, $AP$3, CONCATENATE(Z638:AH638)&lt;&gt;"", AH638=""), "Missing 2nd Comment Dislikes",
IF(AND(CONCATENATE(Z639:AH639)&lt;&gt;"", Z639=""), "Missing 3rd Comment Source Name",
IF(AND(CONCATENATE(Z639:AH639)&lt;&gt;"", AB639=""), "Missing 3rd Comment Message",
IF(AND($AN$3, $AP$3, CONCATENATE(Z639:AH639)&lt;&gt;"", AG639=""), "Missing 3rd Comment Likes",
IF(AND($AO$3, $AP$3, CONCATENATE(Z639:AH639)&lt;&gt;"", AH639=""), "Missing 3rd Comment Dislikes", "Valid"
)))))))))))))))))))))))))))))))))</f>
        <v>Unused</v>
      </c>
      <c r="C637" s="302"/>
      <c r="D637" s="316" t="s">
        <v>1498</v>
      </c>
      <c r="E637" s="317"/>
      <c r="F637" s="302"/>
      <c r="G637" s="302"/>
      <c r="H637" s="305"/>
      <c r="I637" s="317"/>
      <c r="J637" s="302"/>
      <c r="K637" s="302"/>
      <c r="L637" s="305"/>
      <c r="M637" s="319"/>
      <c r="N637" s="450"/>
      <c r="O637" s="451"/>
      <c r="P637" s="451"/>
      <c r="Q637" s="452"/>
      <c r="R637" s="453"/>
      <c r="S637" s="451"/>
      <c r="T637" s="451"/>
      <c r="U637" s="452"/>
      <c r="V637" s="453"/>
      <c r="W637" s="451"/>
      <c r="X637" s="451"/>
      <c r="Y637" s="454"/>
      <c r="Z637" s="325"/>
      <c r="AA637" s="305"/>
      <c r="AB637" s="319"/>
      <c r="AC637" s="302"/>
      <c r="AD637" s="302"/>
      <c r="AE637" s="302"/>
      <c r="AF637" s="305"/>
      <c r="AG637" s="328"/>
      <c r="AH637" s="455"/>
      <c r="AI637" s="108"/>
      <c r="AJ637" s="108"/>
      <c r="AK637" s="108"/>
      <c r="AL637" s="108"/>
      <c r="AM637" s="108"/>
      <c r="AN637" s="108"/>
      <c r="AO637" s="108"/>
      <c r="AP637" s="108"/>
      <c r="AQ637" s="108"/>
    </row>
    <row r="638" ht="22.5" customHeight="1">
      <c r="B638" s="331"/>
      <c r="D638" s="332"/>
      <c r="E638" s="331"/>
      <c r="H638" s="327"/>
      <c r="I638" s="331"/>
      <c r="L638" s="327"/>
      <c r="M638" s="331"/>
      <c r="N638" s="333"/>
      <c r="O638" s="334"/>
      <c r="P638" s="334"/>
      <c r="Q638" s="335"/>
      <c r="R638" s="336"/>
      <c r="S638" s="334"/>
      <c r="T638" s="334"/>
      <c r="U638" s="335"/>
      <c r="V638" s="336"/>
      <c r="W638" s="334"/>
      <c r="X638" s="334"/>
      <c r="Y638" s="337"/>
      <c r="Z638" s="338"/>
      <c r="AA638" s="327"/>
      <c r="AB638" s="326"/>
      <c r="AF638" s="327"/>
      <c r="AG638" s="339"/>
      <c r="AH638" s="456"/>
      <c r="AI638" s="108"/>
      <c r="AJ638" s="108"/>
      <c r="AK638" s="108"/>
      <c r="AL638" s="108"/>
      <c r="AM638" s="108"/>
      <c r="AN638" s="108"/>
      <c r="AO638" s="108"/>
      <c r="AP638" s="108"/>
      <c r="AQ638" s="108"/>
    </row>
    <row r="639" ht="22.5" customHeight="1">
      <c r="B639" s="181"/>
      <c r="C639" s="309"/>
      <c r="D639" s="341"/>
      <c r="E639" s="181"/>
      <c r="F639" s="309"/>
      <c r="G639" s="309"/>
      <c r="H639" s="310"/>
      <c r="I639" s="181"/>
      <c r="J639" s="309"/>
      <c r="K639" s="309"/>
      <c r="L639" s="310"/>
      <c r="M639" s="181"/>
      <c r="N639" s="342"/>
      <c r="O639" s="343"/>
      <c r="P639" s="343"/>
      <c r="Q639" s="344"/>
      <c r="R639" s="345"/>
      <c r="S639" s="343"/>
      <c r="T639" s="343"/>
      <c r="U639" s="344"/>
      <c r="V639" s="345"/>
      <c r="W639" s="343"/>
      <c r="X639" s="343"/>
      <c r="Y639" s="346"/>
      <c r="Z639" s="347"/>
      <c r="AA639" s="310"/>
      <c r="AB639" s="348"/>
      <c r="AC639" s="309"/>
      <c r="AD639" s="309"/>
      <c r="AE639" s="309"/>
      <c r="AF639" s="310"/>
      <c r="AG639" s="349"/>
      <c r="AH639" s="457"/>
      <c r="AI639" s="108"/>
      <c r="AJ639" s="108"/>
      <c r="AK639" s="108"/>
      <c r="AL639" s="108"/>
      <c r="AM639" s="108"/>
      <c r="AN639" s="108"/>
      <c r="AO639" s="108"/>
      <c r="AP639" s="108"/>
      <c r="AQ639" s="108"/>
    </row>
    <row r="640" ht="22.5" customHeight="1">
      <c r="B640" s="315" t="str">
        <f>IF(ISBLANK(D640), "Missing ID",
IF(CONCATENATE(E640:AG642)="", "Unused",
IF(AND(ISBLANK(E640), ISBLANK(I640)), "Missing Headline and Content",
IF(ISBLANK(M640), "Missing Is True",
IF(AND(M640&lt;&gt;"Yes", M640&lt;&gt;"No"), "Is True must be Yes or No",
IF(AND($AJ$3, NOT(ISBLANK(N640)), NOT(ISNUMBER(N640))), "Changes to Followers for Likes must be a Number",
IF(AND($AK$3, NOT(ISBLANK(O640)), NOT(ISNUMBER(O640))), "Changes to Followers for Disikes must be a Number",
IF(AND($AL$3, NOT(ISBLANK(P640)), NOT(ISNUMBER(P640))), "Changes to Followers for Shares must be a Number",
IF(AND($AM$3, NOT(ISBLANK(Q640)), NOT(ISNUMBER(Q640))), "Changes to Followers for Flags must be a Number",
IF(AND($AJ$3, NOT(ISBLANK(R640)), NOT(ISNUMBER(R640))), "Changes to Credibility for Likes must be a Number",
IF(AND($AK$3, NOT(ISBLANK(S640)), NOT(ISNUMBER(S640))), "Changes to Credibility for Disikes must be a Number",
IF(AND($AL$3, NOT(ISBLANK(T640)), NOT(ISNUMBER(T640))), "Changes to Credibility for Shares must be a Number",
IF(AND($AM$3, NOT(ISBLANK(U640)), NOT(ISNUMBER(U640))), "Changes to Credibility for Flags must be a Number",
IF(AND($AJ$3, $AP$3, NOT(ISBLANK(V640)), NOT(ISNUMBER(V640))), "Number of Likes must be a Number",
IF(AND($AK$3, $AP$3, NOT(ISBLANK(W640)), NOT(ISNUMBER(W640))), "Number of Disikes must be a Number",
IF(AND($AL$3, $AP$3, NOT(ISBLANK(X640)), NOT(ISNUMBER(X640))), "Number of Shares must be a Number",
IF(AND($AM$3, $AP$3, NOT(ISBLANK(Y640)), NOT(ISNUMBER(Y640))), "Number of Flags must be a Number",
IF(AND($AJ$3, $AP$3, NOT(ISBLANK(V640)), V640&lt;0), "Number of Likes cannot be Negative",
IF(AND($AK$3, $AP$3, NOT(ISBLANK(W640)), W640&lt;0), "Number of Disikes cannot be Negative",
IF(AND($AL$3, $AP$3, NOT(ISBLANK(X640)), X640&lt;0), "Number of Shares cannot be Negative",
IF(AND($AM$3, $AP$3, NOT(ISBLANK(Y640)), Y640&lt;0), "Number of Flags cannot be Negative",
IF(AND(CONCATENATE(Z640:AH640)&lt;&gt;"", Z640=""), "Missing 1st Comment Source Name",
IF(AND(CONCATENATE(Z640:AH640)&lt;&gt;"", AB640=""), "Missing 1st Comment Message",
IF(AND($AN$3, $AP$3, CONCATENATE(Z640:AH640)&lt;&gt;"", AG640=""), "Missing 1st Comment Likes",
IF(AND($AO$3, $AP$3, CONCATENATE(Z640:AH640)&lt;&gt;"", AH640=""), "Missing 1st Comment Dislikes",
IF(AND(CONCATENATE(Z641:AH641)&lt;&gt;"", Z641=""), "Missing 2nd Comment Source Name",
IF(AND(CONCATENATE(Z641:AH641)&lt;&gt;"", AB641=""), "Missing 2nd Comment Message",
IF(AND($AN$3, $AP$3, CONCATENATE(Z641:AH641)&lt;&gt;"", AG641=""), "Missing 2nd Comment Likes",
IF(AND($AO$3, $AP$3, CONCATENATE(Z641:AH641)&lt;&gt;"", AH641=""), "Missing 2nd Comment Dislikes",
IF(AND(CONCATENATE(Z642:AH642)&lt;&gt;"", Z642=""), "Missing 3rd Comment Source Name",
IF(AND(CONCATENATE(Z642:AH642)&lt;&gt;"", AB642=""), "Missing 3rd Comment Message",
IF(AND($AN$3, $AP$3, CONCATENATE(Z642:AH642)&lt;&gt;"", AG642=""), "Missing 3rd Comment Likes",
IF(AND($AO$3, $AP$3, CONCATENATE(Z642:AH642)&lt;&gt;"", AH642=""), "Missing 3rd Comment Dislikes", "Valid"
)))))))))))))))))))))))))))))))))</f>
        <v>Unused</v>
      </c>
      <c r="C640" s="302"/>
      <c r="D640" s="351" t="s">
        <v>1499</v>
      </c>
      <c r="E640" s="352"/>
      <c r="F640" s="302"/>
      <c r="G640" s="302"/>
      <c r="H640" s="305"/>
      <c r="I640" s="352"/>
      <c r="J640" s="302"/>
      <c r="K640" s="302"/>
      <c r="L640" s="305"/>
      <c r="M640" s="354"/>
      <c r="N640" s="355"/>
      <c r="O640" s="356"/>
      <c r="P640" s="356"/>
      <c r="Q640" s="357"/>
      <c r="R640" s="358"/>
      <c r="S640" s="356"/>
      <c r="T640" s="356"/>
      <c r="U640" s="357"/>
      <c r="V640" s="358"/>
      <c r="W640" s="356"/>
      <c r="X640" s="356"/>
      <c r="Y640" s="359"/>
      <c r="Z640" s="360"/>
      <c r="AA640" s="305"/>
      <c r="AB640" s="354"/>
      <c r="AC640" s="302"/>
      <c r="AD640" s="302"/>
      <c r="AE640" s="302"/>
      <c r="AF640" s="305"/>
      <c r="AG640" s="361"/>
      <c r="AH640" s="458"/>
      <c r="AI640" s="108"/>
      <c r="AJ640" s="108"/>
      <c r="AK640" s="108"/>
      <c r="AL640" s="108"/>
      <c r="AM640" s="108"/>
      <c r="AN640" s="108"/>
      <c r="AO640" s="108"/>
      <c r="AP640" s="108"/>
      <c r="AQ640" s="108"/>
    </row>
    <row r="641" ht="22.5" customHeight="1">
      <c r="B641" s="331"/>
      <c r="D641" s="363"/>
      <c r="E641" s="331"/>
      <c r="H641" s="327"/>
      <c r="I641" s="331"/>
      <c r="L641" s="327"/>
      <c r="M641" s="331"/>
      <c r="N641" s="333"/>
      <c r="O641" s="334"/>
      <c r="P641" s="334"/>
      <c r="Q641" s="335"/>
      <c r="R641" s="336"/>
      <c r="S641" s="334"/>
      <c r="T641" s="334"/>
      <c r="U641" s="335"/>
      <c r="V641" s="336"/>
      <c r="W641" s="334"/>
      <c r="X641" s="334"/>
      <c r="Y641" s="337"/>
      <c r="Z641" s="364"/>
      <c r="AA641" s="327"/>
      <c r="AB641" s="365"/>
      <c r="AF641" s="327"/>
      <c r="AG641" s="366"/>
      <c r="AH641" s="367"/>
      <c r="AI641" s="108"/>
      <c r="AJ641" s="108"/>
      <c r="AK641" s="108"/>
      <c r="AL641" s="108"/>
      <c r="AM641" s="108"/>
      <c r="AN641" s="108"/>
      <c r="AO641" s="108"/>
      <c r="AP641" s="108"/>
      <c r="AQ641" s="108"/>
    </row>
    <row r="642" ht="22.5" customHeight="1">
      <c r="B642" s="181"/>
      <c r="C642" s="309"/>
      <c r="D642" s="368"/>
      <c r="E642" s="181"/>
      <c r="F642" s="309"/>
      <c r="G642" s="309"/>
      <c r="H642" s="310"/>
      <c r="I642" s="181"/>
      <c r="J642" s="309"/>
      <c r="K642" s="309"/>
      <c r="L642" s="310"/>
      <c r="M642" s="181"/>
      <c r="N642" s="342"/>
      <c r="O642" s="343"/>
      <c r="P642" s="343"/>
      <c r="Q642" s="344"/>
      <c r="R642" s="345"/>
      <c r="S642" s="343"/>
      <c r="T642" s="343"/>
      <c r="U642" s="344"/>
      <c r="V642" s="345"/>
      <c r="W642" s="343"/>
      <c r="X642" s="343"/>
      <c r="Y642" s="346"/>
      <c r="Z642" s="369"/>
      <c r="AA642" s="310"/>
      <c r="AB642" s="370"/>
      <c r="AC642" s="309"/>
      <c r="AD642" s="309"/>
      <c r="AE642" s="309"/>
      <c r="AF642" s="310"/>
      <c r="AG642" s="371"/>
      <c r="AH642" s="372"/>
      <c r="AI642" s="108"/>
      <c r="AJ642" s="108"/>
      <c r="AK642" s="108"/>
      <c r="AL642" s="108"/>
      <c r="AM642" s="108"/>
      <c r="AN642" s="108"/>
      <c r="AO642" s="108"/>
      <c r="AP642" s="108"/>
      <c r="AQ642" s="108"/>
    </row>
    <row r="643" ht="22.5" customHeight="1">
      <c r="B643" s="315" t="str">
        <f>IF(ISBLANK(D643), "Missing ID",
IF(CONCATENATE(E643:AG645)="", "Unused",
IF(AND(ISBLANK(E643), ISBLANK(I643)), "Missing Headline and Content",
IF(ISBLANK(M643), "Missing Is True",
IF(AND(M643&lt;&gt;"Yes", M643&lt;&gt;"No"), "Is True must be Yes or No",
IF(AND($AJ$3, NOT(ISBLANK(N643)), NOT(ISNUMBER(N643))), "Changes to Followers for Likes must be a Number",
IF(AND($AK$3, NOT(ISBLANK(O643)), NOT(ISNUMBER(O643))), "Changes to Followers for Disikes must be a Number",
IF(AND($AL$3, NOT(ISBLANK(P643)), NOT(ISNUMBER(P643))), "Changes to Followers for Shares must be a Number",
IF(AND($AM$3, NOT(ISBLANK(Q643)), NOT(ISNUMBER(Q643))), "Changes to Followers for Flags must be a Number",
IF(AND($AJ$3, NOT(ISBLANK(R643)), NOT(ISNUMBER(R643))), "Changes to Credibility for Likes must be a Number",
IF(AND($AK$3, NOT(ISBLANK(S643)), NOT(ISNUMBER(S643))), "Changes to Credibility for Disikes must be a Number",
IF(AND($AL$3, NOT(ISBLANK(T643)), NOT(ISNUMBER(T643))), "Changes to Credibility for Shares must be a Number",
IF(AND($AM$3, NOT(ISBLANK(U643)), NOT(ISNUMBER(U643))), "Changes to Credibility for Flags must be a Number",
IF(AND($AJ$3, $AP$3, NOT(ISBLANK(V643)), NOT(ISNUMBER(V643))), "Number of Likes must be a Number",
IF(AND($AK$3, $AP$3, NOT(ISBLANK(W643)), NOT(ISNUMBER(W643))), "Number of Disikes must be a Number",
IF(AND($AL$3, $AP$3, NOT(ISBLANK(X643)), NOT(ISNUMBER(X643))), "Number of Shares must be a Number",
IF(AND($AM$3, $AP$3, NOT(ISBLANK(Y643)), NOT(ISNUMBER(Y643))), "Number of Flags must be a Number",
IF(AND($AJ$3, $AP$3, NOT(ISBLANK(V643)), V643&lt;0), "Number of Likes cannot be Negative",
IF(AND($AK$3, $AP$3, NOT(ISBLANK(W643)), W643&lt;0), "Number of Disikes cannot be Negative",
IF(AND($AL$3, $AP$3, NOT(ISBLANK(X643)), X643&lt;0), "Number of Shares cannot be Negative",
IF(AND($AM$3, $AP$3, NOT(ISBLANK(Y643)), Y643&lt;0), "Number of Flags cannot be Negative",
IF(AND(CONCATENATE(Z643:AH643)&lt;&gt;"", Z643=""), "Missing 1st Comment Source Name",
IF(AND(CONCATENATE(Z643:AH643)&lt;&gt;"", AB643=""), "Missing 1st Comment Message",
IF(AND($AN$3, $AP$3, CONCATENATE(Z643:AH643)&lt;&gt;"", AG643=""), "Missing 1st Comment Likes",
IF(AND($AO$3, $AP$3, CONCATENATE(Z643:AH643)&lt;&gt;"", AH643=""), "Missing 1st Comment Dislikes",
IF(AND(CONCATENATE(Z644:AH644)&lt;&gt;"", Z644=""), "Missing 2nd Comment Source Name",
IF(AND(CONCATENATE(Z644:AH644)&lt;&gt;"", AB644=""), "Missing 2nd Comment Message",
IF(AND($AN$3, $AP$3, CONCATENATE(Z644:AH644)&lt;&gt;"", AG644=""), "Missing 2nd Comment Likes",
IF(AND($AO$3, $AP$3, CONCATENATE(Z644:AH644)&lt;&gt;"", AH644=""), "Missing 2nd Comment Dislikes",
IF(AND(CONCATENATE(Z645:AH645)&lt;&gt;"", Z645=""), "Missing 3rd Comment Source Name",
IF(AND(CONCATENATE(Z645:AH645)&lt;&gt;"", AB645=""), "Missing 3rd Comment Message",
IF(AND($AN$3, $AP$3, CONCATENATE(Z645:AH645)&lt;&gt;"", AG645=""), "Missing 3rd Comment Likes",
IF(AND($AO$3, $AP$3, CONCATENATE(Z645:AH645)&lt;&gt;"", AH645=""), "Missing 3rd Comment Dislikes", "Valid"
)))))))))))))))))))))))))))))))))</f>
        <v>Unused</v>
      </c>
      <c r="C643" s="302"/>
      <c r="D643" s="316" t="s">
        <v>1500</v>
      </c>
      <c r="E643" s="317"/>
      <c r="F643" s="302"/>
      <c r="G643" s="302"/>
      <c r="H643" s="305"/>
      <c r="I643" s="317"/>
      <c r="J643" s="302"/>
      <c r="K643" s="302"/>
      <c r="L643" s="305"/>
      <c r="M643" s="319"/>
      <c r="N643" s="450"/>
      <c r="O643" s="451"/>
      <c r="P643" s="451"/>
      <c r="Q643" s="452"/>
      <c r="R643" s="453"/>
      <c r="S643" s="451"/>
      <c r="T643" s="451"/>
      <c r="U643" s="452"/>
      <c r="V643" s="453"/>
      <c r="W643" s="451"/>
      <c r="X643" s="451"/>
      <c r="Y643" s="454"/>
      <c r="Z643" s="325"/>
      <c r="AA643" s="305"/>
      <c r="AB643" s="319"/>
      <c r="AC643" s="302"/>
      <c r="AD643" s="302"/>
      <c r="AE643" s="302"/>
      <c r="AF643" s="305"/>
      <c r="AG643" s="328"/>
      <c r="AH643" s="455"/>
      <c r="AI643" s="108"/>
      <c r="AJ643" s="108"/>
      <c r="AK643" s="108"/>
      <c r="AL643" s="108"/>
      <c r="AM643" s="108"/>
      <c r="AN643" s="108"/>
      <c r="AO643" s="108"/>
      <c r="AP643" s="108"/>
      <c r="AQ643" s="108"/>
    </row>
    <row r="644" ht="22.5" customHeight="1">
      <c r="B644" s="331"/>
      <c r="D644" s="332"/>
      <c r="E644" s="331"/>
      <c r="H644" s="327"/>
      <c r="I644" s="331"/>
      <c r="L644" s="327"/>
      <c r="M644" s="331"/>
      <c r="N644" s="333"/>
      <c r="O644" s="334"/>
      <c r="P644" s="334"/>
      <c r="Q644" s="335"/>
      <c r="R644" s="336"/>
      <c r="S644" s="334"/>
      <c r="T644" s="334"/>
      <c r="U644" s="335"/>
      <c r="V644" s="336"/>
      <c r="W644" s="334"/>
      <c r="X644" s="334"/>
      <c r="Y644" s="337"/>
      <c r="Z644" s="338"/>
      <c r="AA644" s="327"/>
      <c r="AB644" s="326"/>
      <c r="AF644" s="327"/>
      <c r="AG644" s="339"/>
      <c r="AH644" s="456"/>
      <c r="AI644" s="108"/>
      <c r="AJ644" s="108"/>
      <c r="AK644" s="108"/>
      <c r="AL644" s="108"/>
      <c r="AM644" s="108"/>
      <c r="AN644" s="108"/>
      <c r="AO644" s="108"/>
      <c r="AP644" s="108"/>
      <c r="AQ644" s="108"/>
    </row>
    <row r="645" ht="22.5" customHeight="1">
      <c r="B645" s="181"/>
      <c r="C645" s="309"/>
      <c r="D645" s="341"/>
      <c r="E645" s="181"/>
      <c r="F645" s="309"/>
      <c r="G645" s="309"/>
      <c r="H645" s="310"/>
      <c r="I645" s="181"/>
      <c r="J645" s="309"/>
      <c r="K645" s="309"/>
      <c r="L645" s="310"/>
      <c r="M645" s="181"/>
      <c r="N645" s="342"/>
      <c r="O645" s="343"/>
      <c r="P645" s="343"/>
      <c r="Q645" s="344"/>
      <c r="R645" s="345"/>
      <c r="S645" s="343"/>
      <c r="T645" s="343"/>
      <c r="U645" s="344"/>
      <c r="V645" s="345"/>
      <c r="W645" s="343"/>
      <c r="X645" s="343"/>
      <c r="Y645" s="346"/>
      <c r="Z645" s="347"/>
      <c r="AA645" s="310"/>
      <c r="AB645" s="348"/>
      <c r="AC645" s="309"/>
      <c r="AD645" s="309"/>
      <c r="AE645" s="309"/>
      <c r="AF645" s="310"/>
      <c r="AG645" s="349"/>
      <c r="AH645" s="457"/>
      <c r="AI645" s="108"/>
      <c r="AJ645" s="108"/>
      <c r="AK645" s="108"/>
      <c r="AL645" s="108"/>
      <c r="AM645" s="108"/>
      <c r="AN645" s="108"/>
      <c r="AO645" s="108"/>
      <c r="AP645" s="108"/>
      <c r="AQ645" s="108"/>
    </row>
    <row r="646" ht="22.5" customHeight="1">
      <c r="B646" s="315" t="str">
        <f>IF(ISBLANK(D646), "Missing ID",
IF(CONCATENATE(E646:AG648)="", "Unused",
IF(AND(ISBLANK(E646), ISBLANK(I646)), "Missing Headline and Content",
IF(ISBLANK(M646), "Missing Is True",
IF(AND(M646&lt;&gt;"Yes", M646&lt;&gt;"No"), "Is True must be Yes or No",
IF(AND($AJ$3, NOT(ISBLANK(N646)), NOT(ISNUMBER(N646))), "Changes to Followers for Likes must be a Number",
IF(AND($AK$3, NOT(ISBLANK(O646)), NOT(ISNUMBER(O646))), "Changes to Followers for Disikes must be a Number",
IF(AND($AL$3, NOT(ISBLANK(P646)), NOT(ISNUMBER(P646))), "Changes to Followers for Shares must be a Number",
IF(AND($AM$3, NOT(ISBLANK(Q646)), NOT(ISNUMBER(Q646))), "Changes to Followers for Flags must be a Number",
IF(AND($AJ$3, NOT(ISBLANK(R646)), NOT(ISNUMBER(R646))), "Changes to Credibility for Likes must be a Number",
IF(AND($AK$3, NOT(ISBLANK(S646)), NOT(ISNUMBER(S646))), "Changes to Credibility for Disikes must be a Number",
IF(AND($AL$3, NOT(ISBLANK(T646)), NOT(ISNUMBER(T646))), "Changes to Credibility for Shares must be a Number",
IF(AND($AM$3, NOT(ISBLANK(U646)), NOT(ISNUMBER(U646))), "Changes to Credibility for Flags must be a Number",
IF(AND($AJ$3, $AP$3, NOT(ISBLANK(V646)), NOT(ISNUMBER(V646))), "Number of Likes must be a Number",
IF(AND($AK$3, $AP$3, NOT(ISBLANK(W646)), NOT(ISNUMBER(W646))), "Number of Disikes must be a Number",
IF(AND($AL$3, $AP$3, NOT(ISBLANK(X646)), NOT(ISNUMBER(X646))), "Number of Shares must be a Number",
IF(AND($AM$3, $AP$3, NOT(ISBLANK(Y646)), NOT(ISNUMBER(Y646))), "Number of Flags must be a Number",
IF(AND($AJ$3, $AP$3, NOT(ISBLANK(V646)), V646&lt;0), "Number of Likes cannot be Negative",
IF(AND($AK$3, $AP$3, NOT(ISBLANK(W646)), W646&lt;0), "Number of Disikes cannot be Negative",
IF(AND($AL$3, $AP$3, NOT(ISBLANK(X646)), X646&lt;0), "Number of Shares cannot be Negative",
IF(AND($AM$3, $AP$3, NOT(ISBLANK(Y646)), Y646&lt;0), "Number of Flags cannot be Negative",
IF(AND(CONCATENATE(Z646:AH646)&lt;&gt;"", Z646=""), "Missing 1st Comment Source Name",
IF(AND(CONCATENATE(Z646:AH646)&lt;&gt;"", AB646=""), "Missing 1st Comment Message",
IF(AND($AN$3, $AP$3, CONCATENATE(Z646:AH646)&lt;&gt;"", AG646=""), "Missing 1st Comment Likes",
IF(AND($AO$3, $AP$3, CONCATENATE(Z646:AH646)&lt;&gt;"", AH646=""), "Missing 1st Comment Dislikes",
IF(AND(CONCATENATE(Z647:AH647)&lt;&gt;"", Z647=""), "Missing 2nd Comment Source Name",
IF(AND(CONCATENATE(Z647:AH647)&lt;&gt;"", AB647=""), "Missing 2nd Comment Message",
IF(AND($AN$3, $AP$3, CONCATENATE(Z647:AH647)&lt;&gt;"", AG647=""), "Missing 2nd Comment Likes",
IF(AND($AO$3, $AP$3, CONCATENATE(Z647:AH647)&lt;&gt;"", AH647=""), "Missing 2nd Comment Dislikes",
IF(AND(CONCATENATE(Z648:AH648)&lt;&gt;"", Z648=""), "Missing 3rd Comment Source Name",
IF(AND(CONCATENATE(Z648:AH648)&lt;&gt;"", AB648=""), "Missing 3rd Comment Message",
IF(AND($AN$3, $AP$3, CONCATENATE(Z648:AH648)&lt;&gt;"", AG648=""), "Missing 3rd Comment Likes",
IF(AND($AO$3, $AP$3, CONCATENATE(Z648:AH648)&lt;&gt;"", AH648=""), "Missing 3rd Comment Dislikes", "Valid"
)))))))))))))))))))))))))))))))))</f>
        <v>Unused</v>
      </c>
      <c r="C646" s="302"/>
      <c r="D646" s="351" t="s">
        <v>1501</v>
      </c>
      <c r="E646" s="352"/>
      <c r="F646" s="302"/>
      <c r="G646" s="302"/>
      <c r="H646" s="305"/>
      <c r="I646" s="352"/>
      <c r="J646" s="302"/>
      <c r="K646" s="302"/>
      <c r="L646" s="305"/>
      <c r="M646" s="354"/>
      <c r="N646" s="355"/>
      <c r="O646" s="356"/>
      <c r="P646" s="356"/>
      <c r="Q646" s="357"/>
      <c r="R646" s="358"/>
      <c r="S646" s="356"/>
      <c r="T646" s="356"/>
      <c r="U646" s="357"/>
      <c r="V646" s="358"/>
      <c r="W646" s="356"/>
      <c r="X646" s="356"/>
      <c r="Y646" s="359"/>
      <c r="Z646" s="360"/>
      <c r="AA646" s="305"/>
      <c r="AB646" s="354"/>
      <c r="AC646" s="302"/>
      <c r="AD646" s="302"/>
      <c r="AE646" s="302"/>
      <c r="AF646" s="305"/>
      <c r="AG646" s="361"/>
      <c r="AH646" s="458"/>
      <c r="AI646" s="108"/>
      <c r="AJ646" s="108"/>
      <c r="AK646" s="108"/>
      <c r="AL646" s="108"/>
      <c r="AM646" s="108"/>
      <c r="AN646" s="108"/>
      <c r="AO646" s="108"/>
      <c r="AP646" s="108"/>
      <c r="AQ646" s="108"/>
    </row>
    <row r="647" ht="22.5" customHeight="1">
      <c r="B647" s="331"/>
      <c r="D647" s="363"/>
      <c r="E647" s="331"/>
      <c r="H647" s="327"/>
      <c r="I647" s="331"/>
      <c r="L647" s="327"/>
      <c r="M647" s="331"/>
      <c r="N647" s="333"/>
      <c r="O647" s="334"/>
      <c r="P647" s="334"/>
      <c r="Q647" s="335"/>
      <c r="R647" s="336"/>
      <c r="S647" s="334"/>
      <c r="T647" s="334"/>
      <c r="U647" s="335"/>
      <c r="V647" s="336"/>
      <c r="W647" s="334"/>
      <c r="X647" s="334"/>
      <c r="Y647" s="337"/>
      <c r="Z647" s="364"/>
      <c r="AA647" s="327"/>
      <c r="AB647" s="365"/>
      <c r="AF647" s="327"/>
      <c r="AG647" s="366"/>
      <c r="AH647" s="367"/>
      <c r="AI647" s="108"/>
      <c r="AJ647" s="108"/>
      <c r="AK647" s="108"/>
      <c r="AL647" s="108"/>
      <c r="AM647" s="108"/>
      <c r="AN647" s="108"/>
      <c r="AO647" s="108"/>
      <c r="AP647" s="108"/>
      <c r="AQ647" s="108"/>
    </row>
    <row r="648" ht="22.5" customHeight="1">
      <c r="B648" s="181"/>
      <c r="C648" s="309"/>
      <c r="D648" s="368"/>
      <c r="E648" s="181"/>
      <c r="F648" s="309"/>
      <c r="G648" s="309"/>
      <c r="H648" s="310"/>
      <c r="I648" s="181"/>
      <c r="J648" s="309"/>
      <c r="K648" s="309"/>
      <c r="L648" s="310"/>
      <c r="M648" s="181"/>
      <c r="N648" s="342"/>
      <c r="O648" s="343"/>
      <c r="P648" s="343"/>
      <c r="Q648" s="344"/>
      <c r="R648" s="345"/>
      <c r="S648" s="343"/>
      <c r="T648" s="343"/>
      <c r="U648" s="344"/>
      <c r="V648" s="345"/>
      <c r="W648" s="343"/>
      <c r="X648" s="343"/>
      <c r="Y648" s="346"/>
      <c r="Z648" s="369"/>
      <c r="AA648" s="310"/>
      <c r="AB648" s="370"/>
      <c r="AC648" s="309"/>
      <c r="AD648" s="309"/>
      <c r="AE648" s="309"/>
      <c r="AF648" s="310"/>
      <c r="AG648" s="371"/>
      <c r="AH648" s="372"/>
      <c r="AI648" s="108"/>
      <c r="AJ648" s="108"/>
      <c r="AK648" s="108"/>
      <c r="AL648" s="108"/>
      <c r="AM648" s="108"/>
      <c r="AN648" s="108"/>
      <c r="AO648" s="108"/>
      <c r="AP648" s="108"/>
      <c r="AQ648" s="108"/>
    </row>
    <row r="649" ht="22.5" customHeight="1">
      <c r="B649" s="315" t="str">
        <f>IF(ISBLANK(D649), "Missing ID",
IF(CONCATENATE(E649:AG651)="", "Unused",
IF(AND(ISBLANK(E649), ISBLANK(I649)), "Missing Headline and Content",
IF(ISBLANK(M649), "Missing Is True",
IF(AND(M649&lt;&gt;"Yes", M649&lt;&gt;"No"), "Is True must be Yes or No",
IF(AND($AJ$3, NOT(ISBLANK(N649)), NOT(ISNUMBER(N649))), "Changes to Followers for Likes must be a Number",
IF(AND($AK$3, NOT(ISBLANK(O649)), NOT(ISNUMBER(O649))), "Changes to Followers for Disikes must be a Number",
IF(AND($AL$3, NOT(ISBLANK(P649)), NOT(ISNUMBER(P649))), "Changes to Followers for Shares must be a Number",
IF(AND($AM$3, NOT(ISBLANK(Q649)), NOT(ISNUMBER(Q649))), "Changes to Followers for Flags must be a Number",
IF(AND($AJ$3, NOT(ISBLANK(R649)), NOT(ISNUMBER(R649))), "Changes to Credibility for Likes must be a Number",
IF(AND($AK$3, NOT(ISBLANK(S649)), NOT(ISNUMBER(S649))), "Changes to Credibility for Disikes must be a Number",
IF(AND($AL$3, NOT(ISBLANK(T649)), NOT(ISNUMBER(T649))), "Changes to Credibility for Shares must be a Number",
IF(AND($AM$3, NOT(ISBLANK(U649)), NOT(ISNUMBER(U649))), "Changes to Credibility for Flags must be a Number",
IF(AND($AJ$3, $AP$3, NOT(ISBLANK(V649)), NOT(ISNUMBER(V649))), "Number of Likes must be a Number",
IF(AND($AK$3, $AP$3, NOT(ISBLANK(W649)), NOT(ISNUMBER(W649))), "Number of Disikes must be a Number",
IF(AND($AL$3, $AP$3, NOT(ISBLANK(X649)), NOT(ISNUMBER(X649))), "Number of Shares must be a Number",
IF(AND($AM$3, $AP$3, NOT(ISBLANK(Y649)), NOT(ISNUMBER(Y649))), "Number of Flags must be a Number",
IF(AND($AJ$3, $AP$3, NOT(ISBLANK(V649)), V649&lt;0), "Number of Likes cannot be Negative",
IF(AND($AK$3, $AP$3, NOT(ISBLANK(W649)), W649&lt;0), "Number of Disikes cannot be Negative",
IF(AND($AL$3, $AP$3, NOT(ISBLANK(X649)), X649&lt;0), "Number of Shares cannot be Negative",
IF(AND($AM$3, $AP$3, NOT(ISBLANK(Y649)), Y649&lt;0), "Number of Flags cannot be Negative",
IF(AND(CONCATENATE(Z649:AH649)&lt;&gt;"", Z649=""), "Missing 1st Comment Source Name",
IF(AND(CONCATENATE(Z649:AH649)&lt;&gt;"", AB649=""), "Missing 1st Comment Message",
IF(AND($AN$3, $AP$3, CONCATENATE(Z649:AH649)&lt;&gt;"", AG649=""), "Missing 1st Comment Likes",
IF(AND($AO$3, $AP$3, CONCATENATE(Z649:AH649)&lt;&gt;"", AH649=""), "Missing 1st Comment Dislikes",
IF(AND(CONCATENATE(Z650:AH650)&lt;&gt;"", Z650=""), "Missing 2nd Comment Source Name",
IF(AND(CONCATENATE(Z650:AH650)&lt;&gt;"", AB650=""), "Missing 2nd Comment Message",
IF(AND($AN$3, $AP$3, CONCATENATE(Z650:AH650)&lt;&gt;"", AG650=""), "Missing 2nd Comment Likes",
IF(AND($AO$3, $AP$3, CONCATENATE(Z650:AH650)&lt;&gt;"", AH650=""), "Missing 2nd Comment Dislikes",
IF(AND(CONCATENATE(Z651:AH651)&lt;&gt;"", Z651=""), "Missing 3rd Comment Source Name",
IF(AND(CONCATENATE(Z651:AH651)&lt;&gt;"", AB651=""), "Missing 3rd Comment Message",
IF(AND($AN$3, $AP$3, CONCATENATE(Z651:AH651)&lt;&gt;"", AG651=""), "Missing 3rd Comment Likes",
IF(AND($AO$3, $AP$3, CONCATENATE(Z651:AH651)&lt;&gt;"", AH651=""), "Missing 3rd Comment Dislikes", "Valid"
)))))))))))))))))))))))))))))))))</f>
        <v>Unused</v>
      </c>
      <c r="C649" s="302"/>
      <c r="D649" s="316" t="s">
        <v>1502</v>
      </c>
      <c r="E649" s="317"/>
      <c r="F649" s="302"/>
      <c r="G649" s="302"/>
      <c r="H649" s="305"/>
      <c r="I649" s="317"/>
      <c r="J649" s="302"/>
      <c r="K649" s="302"/>
      <c r="L649" s="305"/>
      <c r="M649" s="319"/>
      <c r="N649" s="450"/>
      <c r="O649" s="451"/>
      <c r="P649" s="451"/>
      <c r="Q649" s="452"/>
      <c r="R649" s="453"/>
      <c r="S649" s="451"/>
      <c r="T649" s="451"/>
      <c r="U649" s="452"/>
      <c r="V649" s="453"/>
      <c r="W649" s="451"/>
      <c r="X649" s="451"/>
      <c r="Y649" s="454"/>
      <c r="Z649" s="325"/>
      <c r="AA649" s="305"/>
      <c r="AB649" s="319"/>
      <c r="AC649" s="302"/>
      <c r="AD649" s="302"/>
      <c r="AE649" s="302"/>
      <c r="AF649" s="305"/>
      <c r="AG649" s="328"/>
      <c r="AH649" s="455"/>
      <c r="AI649" s="108"/>
      <c r="AJ649" s="108"/>
      <c r="AK649" s="108"/>
      <c r="AL649" s="108"/>
      <c r="AM649" s="108"/>
      <c r="AN649" s="108"/>
      <c r="AO649" s="108"/>
      <c r="AP649" s="108"/>
      <c r="AQ649" s="108"/>
    </row>
    <row r="650" ht="22.5" customHeight="1">
      <c r="B650" s="331"/>
      <c r="D650" s="332"/>
      <c r="E650" s="331"/>
      <c r="H650" s="327"/>
      <c r="I650" s="331"/>
      <c r="L650" s="327"/>
      <c r="M650" s="331"/>
      <c r="N650" s="333"/>
      <c r="O650" s="334"/>
      <c r="P650" s="334"/>
      <c r="Q650" s="335"/>
      <c r="R650" s="336"/>
      <c r="S650" s="334"/>
      <c r="T650" s="334"/>
      <c r="U650" s="335"/>
      <c r="V650" s="336"/>
      <c r="W650" s="334"/>
      <c r="X650" s="334"/>
      <c r="Y650" s="337"/>
      <c r="Z650" s="338"/>
      <c r="AA650" s="327"/>
      <c r="AB650" s="326"/>
      <c r="AF650" s="327"/>
      <c r="AG650" s="339"/>
      <c r="AH650" s="456"/>
      <c r="AI650" s="108"/>
      <c r="AJ650" s="108"/>
      <c r="AK650" s="108"/>
      <c r="AL650" s="108"/>
      <c r="AM650" s="108"/>
      <c r="AN650" s="108"/>
      <c r="AO650" s="108"/>
      <c r="AP650" s="108"/>
      <c r="AQ650" s="108"/>
    </row>
    <row r="651" ht="22.5" customHeight="1">
      <c r="B651" s="181"/>
      <c r="C651" s="309"/>
      <c r="D651" s="341"/>
      <c r="E651" s="181"/>
      <c r="F651" s="309"/>
      <c r="G651" s="309"/>
      <c r="H651" s="310"/>
      <c r="I651" s="181"/>
      <c r="J651" s="309"/>
      <c r="K651" s="309"/>
      <c r="L651" s="310"/>
      <c r="M651" s="181"/>
      <c r="N651" s="342"/>
      <c r="O651" s="343"/>
      <c r="P651" s="343"/>
      <c r="Q651" s="344"/>
      <c r="R651" s="345"/>
      <c r="S651" s="343"/>
      <c r="T651" s="343"/>
      <c r="U651" s="344"/>
      <c r="V651" s="345"/>
      <c r="W651" s="343"/>
      <c r="X651" s="343"/>
      <c r="Y651" s="346"/>
      <c r="Z651" s="347"/>
      <c r="AA651" s="310"/>
      <c r="AB651" s="348"/>
      <c r="AC651" s="309"/>
      <c r="AD651" s="309"/>
      <c r="AE651" s="309"/>
      <c r="AF651" s="310"/>
      <c r="AG651" s="349"/>
      <c r="AH651" s="457"/>
      <c r="AI651" s="108"/>
      <c r="AJ651" s="108"/>
      <c r="AK651" s="108"/>
      <c r="AL651" s="108"/>
      <c r="AM651" s="108"/>
      <c r="AN651" s="108"/>
      <c r="AO651" s="108"/>
      <c r="AP651" s="108"/>
      <c r="AQ651" s="108"/>
    </row>
    <row r="652" ht="22.5" customHeight="1">
      <c r="B652" s="315" t="str">
        <f>IF(ISBLANK(D652), "Missing ID",
IF(CONCATENATE(E652:AG654)="", "Unused",
IF(AND(ISBLANK(E652), ISBLANK(I652)), "Missing Headline and Content",
IF(ISBLANK(M652), "Missing Is True",
IF(AND(M652&lt;&gt;"Yes", M652&lt;&gt;"No"), "Is True must be Yes or No",
IF(AND($AJ$3, NOT(ISBLANK(N652)), NOT(ISNUMBER(N652))), "Changes to Followers for Likes must be a Number",
IF(AND($AK$3, NOT(ISBLANK(O652)), NOT(ISNUMBER(O652))), "Changes to Followers for Disikes must be a Number",
IF(AND($AL$3, NOT(ISBLANK(P652)), NOT(ISNUMBER(P652))), "Changes to Followers for Shares must be a Number",
IF(AND($AM$3, NOT(ISBLANK(Q652)), NOT(ISNUMBER(Q652))), "Changes to Followers for Flags must be a Number",
IF(AND($AJ$3, NOT(ISBLANK(R652)), NOT(ISNUMBER(R652))), "Changes to Credibility for Likes must be a Number",
IF(AND($AK$3, NOT(ISBLANK(S652)), NOT(ISNUMBER(S652))), "Changes to Credibility for Disikes must be a Number",
IF(AND($AL$3, NOT(ISBLANK(T652)), NOT(ISNUMBER(T652))), "Changes to Credibility for Shares must be a Number",
IF(AND($AM$3, NOT(ISBLANK(U652)), NOT(ISNUMBER(U652))), "Changes to Credibility for Flags must be a Number",
IF(AND($AJ$3, $AP$3, NOT(ISBLANK(V652)), NOT(ISNUMBER(V652))), "Number of Likes must be a Number",
IF(AND($AK$3, $AP$3, NOT(ISBLANK(W652)), NOT(ISNUMBER(W652))), "Number of Disikes must be a Number",
IF(AND($AL$3, $AP$3, NOT(ISBLANK(X652)), NOT(ISNUMBER(X652))), "Number of Shares must be a Number",
IF(AND($AM$3, $AP$3, NOT(ISBLANK(Y652)), NOT(ISNUMBER(Y652))), "Number of Flags must be a Number",
IF(AND($AJ$3, $AP$3, NOT(ISBLANK(V652)), V652&lt;0), "Number of Likes cannot be Negative",
IF(AND($AK$3, $AP$3, NOT(ISBLANK(W652)), W652&lt;0), "Number of Disikes cannot be Negative",
IF(AND($AL$3, $AP$3, NOT(ISBLANK(X652)), X652&lt;0), "Number of Shares cannot be Negative",
IF(AND($AM$3, $AP$3, NOT(ISBLANK(Y652)), Y652&lt;0), "Number of Flags cannot be Negative",
IF(AND(CONCATENATE(Z652:AH652)&lt;&gt;"", Z652=""), "Missing 1st Comment Source Name",
IF(AND(CONCATENATE(Z652:AH652)&lt;&gt;"", AB652=""), "Missing 1st Comment Message",
IF(AND($AN$3, $AP$3, CONCATENATE(Z652:AH652)&lt;&gt;"", AG652=""), "Missing 1st Comment Likes",
IF(AND($AO$3, $AP$3, CONCATENATE(Z652:AH652)&lt;&gt;"", AH652=""), "Missing 1st Comment Dislikes",
IF(AND(CONCATENATE(Z653:AH653)&lt;&gt;"", Z653=""), "Missing 2nd Comment Source Name",
IF(AND(CONCATENATE(Z653:AH653)&lt;&gt;"", AB653=""), "Missing 2nd Comment Message",
IF(AND($AN$3, $AP$3, CONCATENATE(Z653:AH653)&lt;&gt;"", AG653=""), "Missing 2nd Comment Likes",
IF(AND($AO$3, $AP$3, CONCATENATE(Z653:AH653)&lt;&gt;"", AH653=""), "Missing 2nd Comment Dislikes",
IF(AND(CONCATENATE(Z654:AH654)&lt;&gt;"", Z654=""), "Missing 3rd Comment Source Name",
IF(AND(CONCATENATE(Z654:AH654)&lt;&gt;"", AB654=""), "Missing 3rd Comment Message",
IF(AND($AN$3, $AP$3, CONCATENATE(Z654:AH654)&lt;&gt;"", AG654=""), "Missing 3rd Comment Likes",
IF(AND($AO$3, $AP$3, CONCATENATE(Z654:AH654)&lt;&gt;"", AH654=""), "Missing 3rd Comment Dislikes", "Valid"
)))))))))))))))))))))))))))))))))</f>
        <v>Unused</v>
      </c>
      <c r="C652" s="302"/>
      <c r="D652" s="351" t="s">
        <v>1503</v>
      </c>
      <c r="E652" s="352"/>
      <c r="F652" s="302"/>
      <c r="G652" s="302"/>
      <c r="H652" s="305"/>
      <c r="I652" s="352"/>
      <c r="J652" s="302"/>
      <c r="K652" s="302"/>
      <c r="L652" s="305"/>
      <c r="M652" s="354"/>
      <c r="N652" s="355"/>
      <c r="O652" s="356"/>
      <c r="P652" s="356"/>
      <c r="Q652" s="357"/>
      <c r="R652" s="358"/>
      <c r="S652" s="356"/>
      <c r="T652" s="356"/>
      <c r="U652" s="357"/>
      <c r="V652" s="358"/>
      <c r="W652" s="356"/>
      <c r="X652" s="356"/>
      <c r="Y652" s="359"/>
      <c r="Z652" s="360"/>
      <c r="AA652" s="305"/>
      <c r="AB652" s="354"/>
      <c r="AC652" s="302"/>
      <c r="AD652" s="302"/>
      <c r="AE652" s="302"/>
      <c r="AF652" s="305"/>
      <c r="AG652" s="361"/>
      <c r="AH652" s="458"/>
      <c r="AI652" s="108"/>
      <c r="AJ652" s="108"/>
      <c r="AK652" s="108"/>
      <c r="AL652" s="108"/>
      <c r="AM652" s="108"/>
      <c r="AN652" s="108"/>
      <c r="AO652" s="108"/>
      <c r="AP652" s="108"/>
      <c r="AQ652" s="108"/>
    </row>
    <row r="653" ht="22.5" customHeight="1">
      <c r="B653" s="331"/>
      <c r="D653" s="363"/>
      <c r="E653" s="331"/>
      <c r="H653" s="327"/>
      <c r="I653" s="331"/>
      <c r="L653" s="327"/>
      <c r="M653" s="331"/>
      <c r="N653" s="333"/>
      <c r="O653" s="334"/>
      <c r="P653" s="334"/>
      <c r="Q653" s="335"/>
      <c r="R653" s="336"/>
      <c r="S653" s="334"/>
      <c r="T653" s="334"/>
      <c r="U653" s="335"/>
      <c r="V653" s="336"/>
      <c r="W653" s="334"/>
      <c r="X653" s="334"/>
      <c r="Y653" s="337"/>
      <c r="Z653" s="364"/>
      <c r="AA653" s="327"/>
      <c r="AB653" s="365"/>
      <c r="AF653" s="327"/>
      <c r="AG653" s="366"/>
      <c r="AH653" s="367"/>
      <c r="AI653" s="108"/>
      <c r="AJ653" s="108"/>
      <c r="AK653" s="108"/>
      <c r="AL653" s="108"/>
      <c r="AM653" s="108"/>
      <c r="AN653" s="108"/>
      <c r="AO653" s="108"/>
      <c r="AP653" s="108"/>
      <c r="AQ653" s="108"/>
    </row>
    <row r="654" ht="22.5" customHeight="1">
      <c r="B654" s="181"/>
      <c r="C654" s="309"/>
      <c r="D654" s="368"/>
      <c r="E654" s="181"/>
      <c r="F654" s="309"/>
      <c r="G654" s="309"/>
      <c r="H654" s="310"/>
      <c r="I654" s="181"/>
      <c r="J654" s="309"/>
      <c r="K654" s="309"/>
      <c r="L654" s="310"/>
      <c r="M654" s="181"/>
      <c r="N654" s="342"/>
      <c r="O654" s="343"/>
      <c r="P654" s="343"/>
      <c r="Q654" s="344"/>
      <c r="R654" s="345"/>
      <c r="S654" s="343"/>
      <c r="T654" s="343"/>
      <c r="U654" s="344"/>
      <c r="V654" s="345"/>
      <c r="W654" s="343"/>
      <c r="X654" s="343"/>
      <c r="Y654" s="346"/>
      <c r="Z654" s="369"/>
      <c r="AA654" s="310"/>
      <c r="AB654" s="370"/>
      <c r="AC654" s="309"/>
      <c r="AD654" s="309"/>
      <c r="AE654" s="309"/>
      <c r="AF654" s="310"/>
      <c r="AG654" s="371"/>
      <c r="AH654" s="372"/>
      <c r="AI654" s="108"/>
      <c r="AJ654" s="108"/>
      <c r="AK654" s="108"/>
      <c r="AL654" s="108"/>
      <c r="AM654" s="108"/>
      <c r="AN654" s="108"/>
      <c r="AO654" s="108"/>
      <c r="AP654" s="108"/>
      <c r="AQ654" s="108"/>
    </row>
    <row r="655" ht="22.5" customHeight="1">
      <c r="B655" s="315" t="str">
        <f>IF(ISBLANK(D655), "Missing ID",
IF(CONCATENATE(E655:AG657)="", "Unused",
IF(AND(ISBLANK(E655), ISBLANK(I655)), "Missing Headline and Content",
IF(ISBLANK(M655), "Missing Is True",
IF(AND(M655&lt;&gt;"Yes", M655&lt;&gt;"No"), "Is True must be Yes or No",
IF(AND($AJ$3, NOT(ISBLANK(N655)), NOT(ISNUMBER(N655))), "Changes to Followers for Likes must be a Number",
IF(AND($AK$3, NOT(ISBLANK(O655)), NOT(ISNUMBER(O655))), "Changes to Followers for Disikes must be a Number",
IF(AND($AL$3, NOT(ISBLANK(P655)), NOT(ISNUMBER(P655))), "Changes to Followers for Shares must be a Number",
IF(AND($AM$3, NOT(ISBLANK(Q655)), NOT(ISNUMBER(Q655))), "Changes to Followers for Flags must be a Number",
IF(AND($AJ$3, NOT(ISBLANK(R655)), NOT(ISNUMBER(R655))), "Changes to Credibility for Likes must be a Number",
IF(AND($AK$3, NOT(ISBLANK(S655)), NOT(ISNUMBER(S655))), "Changes to Credibility for Disikes must be a Number",
IF(AND($AL$3, NOT(ISBLANK(T655)), NOT(ISNUMBER(T655))), "Changes to Credibility for Shares must be a Number",
IF(AND($AM$3, NOT(ISBLANK(U655)), NOT(ISNUMBER(U655))), "Changes to Credibility for Flags must be a Number",
IF(AND($AJ$3, $AP$3, NOT(ISBLANK(V655)), NOT(ISNUMBER(V655))), "Number of Likes must be a Number",
IF(AND($AK$3, $AP$3, NOT(ISBLANK(W655)), NOT(ISNUMBER(W655))), "Number of Disikes must be a Number",
IF(AND($AL$3, $AP$3, NOT(ISBLANK(X655)), NOT(ISNUMBER(X655))), "Number of Shares must be a Number",
IF(AND($AM$3, $AP$3, NOT(ISBLANK(Y655)), NOT(ISNUMBER(Y655))), "Number of Flags must be a Number",
IF(AND($AJ$3, $AP$3, NOT(ISBLANK(V655)), V655&lt;0), "Number of Likes cannot be Negative",
IF(AND($AK$3, $AP$3, NOT(ISBLANK(W655)), W655&lt;0), "Number of Disikes cannot be Negative",
IF(AND($AL$3, $AP$3, NOT(ISBLANK(X655)), X655&lt;0), "Number of Shares cannot be Negative",
IF(AND($AM$3, $AP$3, NOT(ISBLANK(Y655)), Y655&lt;0), "Number of Flags cannot be Negative",
IF(AND(CONCATENATE(Z655:AH655)&lt;&gt;"", Z655=""), "Missing 1st Comment Source Name",
IF(AND(CONCATENATE(Z655:AH655)&lt;&gt;"", AB655=""), "Missing 1st Comment Message",
IF(AND($AN$3, $AP$3, CONCATENATE(Z655:AH655)&lt;&gt;"", AG655=""), "Missing 1st Comment Likes",
IF(AND($AO$3, $AP$3, CONCATENATE(Z655:AH655)&lt;&gt;"", AH655=""), "Missing 1st Comment Dislikes",
IF(AND(CONCATENATE(Z656:AH656)&lt;&gt;"", Z656=""), "Missing 2nd Comment Source Name",
IF(AND(CONCATENATE(Z656:AH656)&lt;&gt;"", AB656=""), "Missing 2nd Comment Message",
IF(AND($AN$3, $AP$3, CONCATENATE(Z656:AH656)&lt;&gt;"", AG656=""), "Missing 2nd Comment Likes",
IF(AND($AO$3, $AP$3, CONCATENATE(Z656:AH656)&lt;&gt;"", AH656=""), "Missing 2nd Comment Dislikes",
IF(AND(CONCATENATE(Z657:AH657)&lt;&gt;"", Z657=""), "Missing 3rd Comment Source Name",
IF(AND(CONCATENATE(Z657:AH657)&lt;&gt;"", AB657=""), "Missing 3rd Comment Message",
IF(AND($AN$3, $AP$3, CONCATENATE(Z657:AH657)&lt;&gt;"", AG657=""), "Missing 3rd Comment Likes",
IF(AND($AO$3, $AP$3, CONCATENATE(Z657:AH657)&lt;&gt;"", AH657=""), "Missing 3rd Comment Dislikes", "Valid"
)))))))))))))))))))))))))))))))))</f>
        <v>Unused</v>
      </c>
      <c r="C655" s="302"/>
      <c r="D655" s="316" t="s">
        <v>1504</v>
      </c>
      <c r="E655" s="317"/>
      <c r="F655" s="302"/>
      <c r="G655" s="302"/>
      <c r="H655" s="305"/>
      <c r="I655" s="317"/>
      <c r="J655" s="302"/>
      <c r="K655" s="302"/>
      <c r="L655" s="305"/>
      <c r="M655" s="319"/>
      <c r="N655" s="450"/>
      <c r="O655" s="451"/>
      <c r="P655" s="451"/>
      <c r="Q655" s="452"/>
      <c r="R655" s="453"/>
      <c r="S655" s="451"/>
      <c r="T655" s="451"/>
      <c r="U655" s="452"/>
      <c r="V655" s="453"/>
      <c r="W655" s="451"/>
      <c r="X655" s="451"/>
      <c r="Y655" s="454"/>
      <c r="Z655" s="325"/>
      <c r="AA655" s="305"/>
      <c r="AB655" s="319"/>
      <c r="AC655" s="302"/>
      <c r="AD655" s="302"/>
      <c r="AE655" s="302"/>
      <c r="AF655" s="305"/>
      <c r="AG655" s="328"/>
      <c r="AH655" s="455"/>
      <c r="AI655" s="108"/>
      <c r="AJ655" s="108"/>
      <c r="AK655" s="108"/>
      <c r="AL655" s="108"/>
      <c r="AM655" s="108"/>
      <c r="AN655" s="108"/>
      <c r="AO655" s="108"/>
      <c r="AP655" s="108"/>
      <c r="AQ655" s="108"/>
    </row>
    <row r="656" ht="22.5" customHeight="1">
      <c r="B656" s="331"/>
      <c r="D656" s="332"/>
      <c r="E656" s="331"/>
      <c r="H656" s="327"/>
      <c r="I656" s="331"/>
      <c r="L656" s="327"/>
      <c r="M656" s="331"/>
      <c r="N656" s="333"/>
      <c r="O656" s="334"/>
      <c r="P656" s="334"/>
      <c r="Q656" s="335"/>
      <c r="R656" s="336"/>
      <c r="S656" s="334"/>
      <c r="T656" s="334"/>
      <c r="U656" s="335"/>
      <c r="V656" s="336"/>
      <c r="W656" s="334"/>
      <c r="X656" s="334"/>
      <c r="Y656" s="337"/>
      <c r="Z656" s="338"/>
      <c r="AA656" s="327"/>
      <c r="AB656" s="326"/>
      <c r="AF656" s="327"/>
      <c r="AG656" s="339"/>
      <c r="AH656" s="456"/>
      <c r="AI656" s="108"/>
      <c r="AJ656" s="108"/>
      <c r="AK656" s="108"/>
      <c r="AL656" s="108"/>
      <c r="AM656" s="108"/>
      <c r="AN656" s="108"/>
      <c r="AO656" s="108"/>
      <c r="AP656" s="108"/>
      <c r="AQ656" s="108"/>
    </row>
    <row r="657" ht="22.5" customHeight="1">
      <c r="B657" s="181"/>
      <c r="C657" s="309"/>
      <c r="D657" s="341"/>
      <c r="E657" s="181"/>
      <c r="F657" s="309"/>
      <c r="G657" s="309"/>
      <c r="H657" s="310"/>
      <c r="I657" s="181"/>
      <c r="J657" s="309"/>
      <c r="K657" s="309"/>
      <c r="L657" s="310"/>
      <c r="M657" s="181"/>
      <c r="N657" s="342"/>
      <c r="O657" s="343"/>
      <c r="P657" s="343"/>
      <c r="Q657" s="344"/>
      <c r="R657" s="345"/>
      <c r="S657" s="343"/>
      <c r="T657" s="343"/>
      <c r="U657" s="344"/>
      <c r="V657" s="345"/>
      <c r="W657" s="343"/>
      <c r="X657" s="343"/>
      <c r="Y657" s="346"/>
      <c r="Z657" s="347"/>
      <c r="AA657" s="310"/>
      <c r="AB657" s="348"/>
      <c r="AC657" s="309"/>
      <c r="AD657" s="309"/>
      <c r="AE657" s="309"/>
      <c r="AF657" s="310"/>
      <c r="AG657" s="349"/>
      <c r="AH657" s="457"/>
      <c r="AI657" s="108"/>
      <c r="AJ657" s="108"/>
      <c r="AK657" s="108"/>
      <c r="AL657" s="108"/>
      <c r="AM657" s="108"/>
      <c r="AN657" s="108"/>
      <c r="AO657" s="108"/>
      <c r="AP657" s="108"/>
      <c r="AQ657" s="108"/>
    </row>
    <row r="658" ht="22.5" customHeight="1">
      <c r="B658" s="315" t="str">
        <f>IF(ISBLANK(D658), "Missing ID",
IF(CONCATENATE(E658:AG660)="", "Unused",
IF(AND(ISBLANK(E658), ISBLANK(I658)), "Missing Headline and Content",
IF(ISBLANK(M658), "Missing Is True",
IF(AND(M658&lt;&gt;"Yes", M658&lt;&gt;"No"), "Is True must be Yes or No",
IF(AND($AJ$3, NOT(ISBLANK(N658)), NOT(ISNUMBER(N658))), "Changes to Followers for Likes must be a Number",
IF(AND($AK$3, NOT(ISBLANK(O658)), NOT(ISNUMBER(O658))), "Changes to Followers for Disikes must be a Number",
IF(AND($AL$3, NOT(ISBLANK(P658)), NOT(ISNUMBER(P658))), "Changes to Followers for Shares must be a Number",
IF(AND($AM$3, NOT(ISBLANK(Q658)), NOT(ISNUMBER(Q658))), "Changes to Followers for Flags must be a Number",
IF(AND($AJ$3, NOT(ISBLANK(R658)), NOT(ISNUMBER(R658))), "Changes to Credibility for Likes must be a Number",
IF(AND($AK$3, NOT(ISBLANK(S658)), NOT(ISNUMBER(S658))), "Changes to Credibility for Disikes must be a Number",
IF(AND($AL$3, NOT(ISBLANK(T658)), NOT(ISNUMBER(T658))), "Changes to Credibility for Shares must be a Number",
IF(AND($AM$3, NOT(ISBLANK(U658)), NOT(ISNUMBER(U658))), "Changes to Credibility for Flags must be a Number",
IF(AND($AJ$3, $AP$3, NOT(ISBLANK(V658)), NOT(ISNUMBER(V658))), "Number of Likes must be a Number",
IF(AND($AK$3, $AP$3, NOT(ISBLANK(W658)), NOT(ISNUMBER(W658))), "Number of Disikes must be a Number",
IF(AND($AL$3, $AP$3, NOT(ISBLANK(X658)), NOT(ISNUMBER(X658))), "Number of Shares must be a Number",
IF(AND($AM$3, $AP$3, NOT(ISBLANK(Y658)), NOT(ISNUMBER(Y658))), "Number of Flags must be a Number",
IF(AND($AJ$3, $AP$3, NOT(ISBLANK(V658)), V658&lt;0), "Number of Likes cannot be Negative",
IF(AND($AK$3, $AP$3, NOT(ISBLANK(W658)), W658&lt;0), "Number of Disikes cannot be Negative",
IF(AND($AL$3, $AP$3, NOT(ISBLANK(X658)), X658&lt;0), "Number of Shares cannot be Negative",
IF(AND($AM$3, $AP$3, NOT(ISBLANK(Y658)), Y658&lt;0), "Number of Flags cannot be Negative",
IF(AND(CONCATENATE(Z658:AH658)&lt;&gt;"", Z658=""), "Missing 1st Comment Source Name",
IF(AND(CONCATENATE(Z658:AH658)&lt;&gt;"", AB658=""), "Missing 1st Comment Message",
IF(AND($AN$3, $AP$3, CONCATENATE(Z658:AH658)&lt;&gt;"", AG658=""), "Missing 1st Comment Likes",
IF(AND($AO$3, $AP$3, CONCATENATE(Z658:AH658)&lt;&gt;"", AH658=""), "Missing 1st Comment Dislikes",
IF(AND(CONCATENATE(Z659:AH659)&lt;&gt;"", Z659=""), "Missing 2nd Comment Source Name",
IF(AND(CONCATENATE(Z659:AH659)&lt;&gt;"", AB659=""), "Missing 2nd Comment Message",
IF(AND($AN$3, $AP$3, CONCATENATE(Z659:AH659)&lt;&gt;"", AG659=""), "Missing 2nd Comment Likes",
IF(AND($AO$3, $AP$3, CONCATENATE(Z659:AH659)&lt;&gt;"", AH659=""), "Missing 2nd Comment Dislikes",
IF(AND(CONCATENATE(Z660:AH660)&lt;&gt;"", Z660=""), "Missing 3rd Comment Source Name",
IF(AND(CONCATENATE(Z660:AH660)&lt;&gt;"", AB660=""), "Missing 3rd Comment Message",
IF(AND($AN$3, $AP$3, CONCATENATE(Z660:AH660)&lt;&gt;"", AG660=""), "Missing 3rd Comment Likes",
IF(AND($AO$3, $AP$3, CONCATENATE(Z660:AH660)&lt;&gt;"", AH660=""), "Missing 3rd Comment Dislikes", "Valid"
)))))))))))))))))))))))))))))))))</f>
        <v>Unused</v>
      </c>
      <c r="C658" s="302"/>
      <c r="D658" s="351" t="s">
        <v>1505</v>
      </c>
      <c r="E658" s="352"/>
      <c r="F658" s="302"/>
      <c r="G658" s="302"/>
      <c r="H658" s="305"/>
      <c r="I658" s="352"/>
      <c r="J658" s="302"/>
      <c r="K658" s="302"/>
      <c r="L658" s="305"/>
      <c r="M658" s="354"/>
      <c r="N658" s="355"/>
      <c r="O658" s="356"/>
      <c r="P658" s="356"/>
      <c r="Q658" s="357"/>
      <c r="R658" s="358"/>
      <c r="S658" s="356"/>
      <c r="T658" s="356"/>
      <c r="U658" s="357"/>
      <c r="V658" s="358"/>
      <c r="W658" s="356"/>
      <c r="X658" s="356"/>
      <c r="Y658" s="359"/>
      <c r="Z658" s="360"/>
      <c r="AA658" s="305"/>
      <c r="AB658" s="354"/>
      <c r="AC658" s="302"/>
      <c r="AD658" s="302"/>
      <c r="AE658" s="302"/>
      <c r="AF658" s="305"/>
      <c r="AG658" s="361"/>
      <c r="AH658" s="458"/>
      <c r="AI658" s="108"/>
      <c r="AJ658" s="108"/>
      <c r="AK658" s="108"/>
      <c r="AL658" s="108"/>
      <c r="AM658" s="108"/>
      <c r="AN658" s="108"/>
      <c r="AO658" s="108"/>
      <c r="AP658" s="108"/>
      <c r="AQ658" s="108"/>
    </row>
    <row r="659" ht="22.5" customHeight="1">
      <c r="B659" s="331"/>
      <c r="D659" s="363"/>
      <c r="E659" s="331"/>
      <c r="H659" s="327"/>
      <c r="I659" s="331"/>
      <c r="L659" s="327"/>
      <c r="M659" s="331"/>
      <c r="N659" s="333"/>
      <c r="O659" s="334"/>
      <c r="P659" s="334"/>
      <c r="Q659" s="335"/>
      <c r="R659" s="336"/>
      <c r="S659" s="334"/>
      <c r="T659" s="334"/>
      <c r="U659" s="335"/>
      <c r="V659" s="336"/>
      <c r="W659" s="334"/>
      <c r="X659" s="334"/>
      <c r="Y659" s="337"/>
      <c r="Z659" s="364"/>
      <c r="AA659" s="327"/>
      <c r="AB659" s="365"/>
      <c r="AF659" s="327"/>
      <c r="AG659" s="366"/>
      <c r="AH659" s="367"/>
      <c r="AI659" s="108"/>
      <c r="AJ659" s="108"/>
      <c r="AK659" s="108"/>
      <c r="AL659" s="108"/>
      <c r="AM659" s="108"/>
      <c r="AN659" s="108"/>
      <c r="AO659" s="108"/>
      <c r="AP659" s="108"/>
      <c r="AQ659" s="108"/>
    </row>
    <row r="660" ht="22.5" customHeight="1">
      <c r="B660" s="181"/>
      <c r="C660" s="309"/>
      <c r="D660" s="368"/>
      <c r="E660" s="181"/>
      <c r="F660" s="309"/>
      <c r="G660" s="309"/>
      <c r="H660" s="310"/>
      <c r="I660" s="181"/>
      <c r="J660" s="309"/>
      <c r="K660" s="309"/>
      <c r="L660" s="310"/>
      <c r="M660" s="181"/>
      <c r="N660" s="342"/>
      <c r="O660" s="343"/>
      <c r="P660" s="343"/>
      <c r="Q660" s="344"/>
      <c r="R660" s="345"/>
      <c r="S660" s="343"/>
      <c r="T660" s="343"/>
      <c r="U660" s="344"/>
      <c r="V660" s="345"/>
      <c r="W660" s="343"/>
      <c r="X660" s="343"/>
      <c r="Y660" s="346"/>
      <c r="Z660" s="369"/>
      <c r="AA660" s="310"/>
      <c r="AB660" s="370"/>
      <c r="AC660" s="309"/>
      <c r="AD660" s="309"/>
      <c r="AE660" s="309"/>
      <c r="AF660" s="310"/>
      <c r="AG660" s="371"/>
      <c r="AH660" s="372"/>
      <c r="AI660" s="108"/>
      <c r="AJ660" s="108"/>
      <c r="AK660" s="108"/>
      <c r="AL660" s="108"/>
      <c r="AM660" s="108"/>
      <c r="AN660" s="108"/>
      <c r="AO660" s="108"/>
      <c r="AP660" s="108"/>
      <c r="AQ660" s="108"/>
    </row>
    <row r="661" ht="22.5" customHeight="1">
      <c r="B661" s="315" t="str">
        <f>IF(ISBLANK(D661), "Missing ID",
IF(CONCATENATE(E661:AG663)="", "Unused",
IF(AND(ISBLANK(E661), ISBLANK(I661)), "Missing Headline and Content",
IF(ISBLANK(M661), "Missing Is True",
IF(AND(M661&lt;&gt;"Yes", M661&lt;&gt;"No"), "Is True must be Yes or No",
IF(AND($AJ$3, NOT(ISBLANK(N661)), NOT(ISNUMBER(N661))), "Changes to Followers for Likes must be a Number",
IF(AND($AK$3, NOT(ISBLANK(O661)), NOT(ISNUMBER(O661))), "Changes to Followers for Disikes must be a Number",
IF(AND($AL$3, NOT(ISBLANK(P661)), NOT(ISNUMBER(P661))), "Changes to Followers for Shares must be a Number",
IF(AND($AM$3, NOT(ISBLANK(Q661)), NOT(ISNUMBER(Q661))), "Changes to Followers for Flags must be a Number",
IF(AND($AJ$3, NOT(ISBLANK(R661)), NOT(ISNUMBER(R661))), "Changes to Credibility for Likes must be a Number",
IF(AND($AK$3, NOT(ISBLANK(S661)), NOT(ISNUMBER(S661))), "Changes to Credibility for Disikes must be a Number",
IF(AND($AL$3, NOT(ISBLANK(T661)), NOT(ISNUMBER(T661))), "Changes to Credibility for Shares must be a Number",
IF(AND($AM$3, NOT(ISBLANK(U661)), NOT(ISNUMBER(U661))), "Changes to Credibility for Flags must be a Number",
IF(AND($AJ$3, $AP$3, NOT(ISBLANK(V661)), NOT(ISNUMBER(V661))), "Number of Likes must be a Number",
IF(AND($AK$3, $AP$3, NOT(ISBLANK(W661)), NOT(ISNUMBER(W661))), "Number of Disikes must be a Number",
IF(AND($AL$3, $AP$3, NOT(ISBLANK(X661)), NOT(ISNUMBER(X661))), "Number of Shares must be a Number",
IF(AND($AM$3, $AP$3, NOT(ISBLANK(Y661)), NOT(ISNUMBER(Y661))), "Number of Flags must be a Number",
IF(AND($AJ$3, $AP$3, NOT(ISBLANK(V661)), V661&lt;0), "Number of Likes cannot be Negative",
IF(AND($AK$3, $AP$3, NOT(ISBLANK(W661)), W661&lt;0), "Number of Disikes cannot be Negative",
IF(AND($AL$3, $AP$3, NOT(ISBLANK(X661)), X661&lt;0), "Number of Shares cannot be Negative",
IF(AND($AM$3, $AP$3, NOT(ISBLANK(Y661)), Y661&lt;0), "Number of Flags cannot be Negative",
IF(AND(CONCATENATE(Z661:AH661)&lt;&gt;"", Z661=""), "Missing 1st Comment Source Name",
IF(AND(CONCATENATE(Z661:AH661)&lt;&gt;"", AB661=""), "Missing 1st Comment Message",
IF(AND($AN$3, $AP$3, CONCATENATE(Z661:AH661)&lt;&gt;"", AG661=""), "Missing 1st Comment Likes",
IF(AND($AO$3, $AP$3, CONCATENATE(Z661:AH661)&lt;&gt;"", AH661=""), "Missing 1st Comment Dislikes",
IF(AND(CONCATENATE(Z662:AH662)&lt;&gt;"", Z662=""), "Missing 2nd Comment Source Name",
IF(AND(CONCATENATE(Z662:AH662)&lt;&gt;"", AB662=""), "Missing 2nd Comment Message",
IF(AND($AN$3, $AP$3, CONCATENATE(Z662:AH662)&lt;&gt;"", AG662=""), "Missing 2nd Comment Likes",
IF(AND($AO$3, $AP$3, CONCATENATE(Z662:AH662)&lt;&gt;"", AH662=""), "Missing 2nd Comment Dislikes",
IF(AND(CONCATENATE(Z663:AH663)&lt;&gt;"", Z663=""), "Missing 3rd Comment Source Name",
IF(AND(CONCATENATE(Z663:AH663)&lt;&gt;"", AB663=""), "Missing 3rd Comment Message",
IF(AND($AN$3, $AP$3, CONCATENATE(Z663:AH663)&lt;&gt;"", AG663=""), "Missing 3rd Comment Likes",
IF(AND($AO$3, $AP$3, CONCATENATE(Z663:AH663)&lt;&gt;"", AH663=""), "Missing 3rd Comment Dislikes", "Valid"
)))))))))))))))))))))))))))))))))</f>
        <v>Unused</v>
      </c>
      <c r="C661" s="302"/>
      <c r="D661" s="316" t="s">
        <v>1506</v>
      </c>
      <c r="E661" s="317"/>
      <c r="F661" s="302"/>
      <c r="G661" s="302"/>
      <c r="H661" s="305"/>
      <c r="I661" s="317"/>
      <c r="J661" s="302"/>
      <c r="K661" s="302"/>
      <c r="L661" s="305"/>
      <c r="M661" s="319"/>
      <c r="N661" s="450"/>
      <c r="O661" s="451"/>
      <c r="P661" s="451"/>
      <c r="Q661" s="452"/>
      <c r="R661" s="453"/>
      <c r="S661" s="451"/>
      <c r="T661" s="451"/>
      <c r="U661" s="452"/>
      <c r="V661" s="453"/>
      <c r="W661" s="451"/>
      <c r="X661" s="451"/>
      <c r="Y661" s="454"/>
      <c r="Z661" s="325"/>
      <c r="AA661" s="305"/>
      <c r="AB661" s="319"/>
      <c r="AC661" s="302"/>
      <c r="AD661" s="302"/>
      <c r="AE661" s="302"/>
      <c r="AF661" s="305"/>
      <c r="AG661" s="328"/>
      <c r="AH661" s="455"/>
      <c r="AI661" s="108"/>
      <c r="AJ661" s="108"/>
      <c r="AK661" s="108"/>
      <c r="AL661" s="108"/>
      <c r="AM661" s="108"/>
      <c r="AN661" s="108"/>
      <c r="AO661" s="108"/>
      <c r="AP661" s="108"/>
      <c r="AQ661" s="108"/>
    </row>
    <row r="662" ht="22.5" customHeight="1">
      <c r="B662" s="331"/>
      <c r="D662" s="332"/>
      <c r="E662" s="331"/>
      <c r="H662" s="327"/>
      <c r="I662" s="331"/>
      <c r="L662" s="327"/>
      <c r="M662" s="331"/>
      <c r="N662" s="333"/>
      <c r="O662" s="334"/>
      <c r="P662" s="334"/>
      <c r="Q662" s="335"/>
      <c r="R662" s="336"/>
      <c r="S662" s="334"/>
      <c r="T662" s="334"/>
      <c r="U662" s="335"/>
      <c r="V662" s="336"/>
      <c r="W662" s="334"/>
      <c r="X662" s="334"/>
      <c r="Y662" s="337"/>
      <c r="Z662" s="338"/>
      <c r="AA662" s="327"/>
      <c r="AB662" s="326"/>
      <c r="AF662" s="327"/>
      <c r="AG662" s="339"/>
      <c r="AH662" s="456"/>
      <c r="AI662" s="108"/>
      <c r="AJ662" s="108"/>
      <c r="AK662" s="108"/>
      <c r="AL662" s="108"/>
      <c r="AM662" s="108"/>
      <c r="AN662" s="108"/>
      <c r="AO662" s="108"/>
      <c r="AP662" s="108"/>
      <c r="AQ662" s="108"/>
    </row>
    <row r="663" ht="22.5" customHeight="1">
      <c r="B663" s="181"/>
      <c r="C663" s="309"/>
      <c r="D663" s="341"/>
      <c r="E663" s="181"/>
      <c r="F663" s="309"/>
      <c r="G663" s="309"/>
      <c r="H663" s="310"/>
      <c r="I663" s="181"/>
      <c r="J663" s="309"/>
      <c r="K663" s="309"/>
      <c r="L663" s="310"/>
      <c r="M663" s="181"/>
      <c r="N663" s="342"/>
      <c r="O663" s="343"/>
      <c r="P663" s="343"/>
      <c r="Q663" s="344"/>
      <c r="R663" s="345"/>
      <c r="S663" s="343"/>
      <c r="T663" s="343"/>
      <c r="U663" s="344"/>
      <c r="V663" s="345"/>
      <c r="W663" s="343"/>
      <c r="X663" s="343"/>
      <c r="Y663" s="346"/>
      <c r="Z663" s="347"/>
      <c r="AA663" s="310"/>
      <c r="AB663" s="348"/>
      <c r="AC663" s="309"/>
      <c r="AD663" s="309"/>
      <c r="AE663" s="309"/>
      <c r="AF663" s="310"/>
      <c r="AG663" s="349"/>
      <c r="AH663" s="457"/>
      <c r="AI663" s="108"/>
      <c r="AJ663" s="108"/>
      <c r="AK663" s="108"/>
      <c r="AL663" s="108"/>
      <c r="AM663" s="108"/>
      <c r="AN663" s="108"/>
      <c r="AO663" s="108"/>
      <c r="AP663" s="108"/>
      <c r="AQ663" s="108"/>
    </row>
    <row r="664" ht="22.5" customHeight="1">
      <c r="B664" s="315" t="str">
        <f>IF(ISBLANK(D664), "Missing ID",
IF(CONCATENATE(E664:AG666)="", "Unused",
IF(AND(ISBLANK(E664), ISBLANK(I664)), "Missing Headline and Content",
IF(ISBLANK(M664), "Missing Is True",
IF(AND(M664&lt;&gt;"Yes", M664&lt;&gt;"No"), "Is True must be Yes or No",
IF(AND($AJ$3, NOT(ISBLANK(N664)), NOT(ISNUMBER(N664))), "Changes to Followers for Likes must be a Number",
IF(AND($AK$3, NOT(ISBLANK(O664)), NOT(ISNUMBER(O664))), "Changes to Followers for Disikes must be a Number",
IF(AND($AL$3, NOT(ISBLANK(P664)), NOT(ISNUMBER(P664))), "Changes to Followers for Shares must be a Number",
IF(AND($AM$3, NOT(ISBLANK(Q664)), NOT(ISNUMBER(Q664))), "Changes to Followers for Flags must be a Number",
IF(AND($AJ$3, NOT(ISBLANK(R664)), NOT(ISNUMBER(R664))), "Changes to Credibility for Likes must be a Number",
IF(AND($AK$3, NOT(ISBLANK(S664)), NOT(ISNUMBER(S664))), "Changes to Credibility for Disikes must be a Number",
IF(AND($AL$3, NOT(ISBLANK(T664)), NOT(ISNUMBER(T664))), "Changes to Credibility for Shares must be a Number",
IF(AND($AM$3, NOT(ISBLANK(U664)), NOT(ISNUMBER(U664))), "Changes to Credibility for Flags must be a Number",
IF(AND($AJ$3, $AP$3, NOT(ISBLANK(V664)), NOT(ISNUMBER(V664))), "Number of Likes must be a Number",
IF(AND($AK$3, $AP$3, NOT(ISBLANK(W664)), NOT(ISNUMBER(W664))), "Number of Disikes must be a Number",
IF(AND($AL$3, $AP$3, NOT(ISBLANK(X664)), NOT(ISNUMBER(X664))), "Number of Shares must be a Number",
IF(AND($AM$3, $AP$3, NOT(ISBLANK(Y664)), NOT(ISNUMBER(Y664))), "Number of Flags must be a Number",
IF(AND($AJ$3, $AP$3, NOT(ISBLANK(V664)), V664&lt;0), "Number of Likes cannot be Negative",
IF(AND($AK$3, $AP$3, NOT(ISBLANK(W664)), W664&lt;0), "Number of Disikes cannot be Negative",
IF(AND($AL$3, $AP$3, NOT(ISBLANK(X664)), X664&lt;0), "Number of Shares cannot be Negative",
IF(AND($AM$3, $AP$3, NOT(ISBLANK(Y664)), Y664&lt;0), "Number of Flags cannot be Negative",
IF(AND(CONCATENATE(Z664:AH664)&lt;&gt;"", Z664=""), "Missing 1st Comment Source Name",
IF(AND(CONCATENATE(Z664:AH664)&lt;&gt;"", AB664=""), "Missing 1st Comment Message",
IF(AND($AN$3, $AP$3, CONCATENATE(Z664:AH664)&lt;&gt;"", AG664=""), "Missing 1st Comment Likes",
IF(AND($AO$3, $AP$3, CONCATENATE(Z664:AH664)&lt;&gt;"", AH664=""), "Missing 1st Comment Dislikes",
IF(AND(CONCATENATE(Z665:AH665)&lt;&gt;"", Z665=""), "Missing 2nd Comment Source Name",
IF(AND(CONCATENATE(Z665:AH665)&lt;&gt;"", AB665=""), "Missing 2nd Comment Message",
IF(AND($AN$3, $AP$3, CONCATENATE(Z665:AH665)&lt;&gt;"", AG665=""), "Missing 2nd Comment Likes",
IF(AND($AO$3, $AP$3, CONCATENATE(Z665:AH665)&lt;&gt;"", AH665=""), "Missing 2nd Comment Dislikes",
IF(AND(CONCATENATE(Z666:AH666)&lt;&gt;"", Z666=""), "Missing 3rd Comment Source Name",
IF(AND(CONCATENATE(Z666:AH666)&lt;&gt;"", AB666=""), "Missing 3rd Comment Message",
IF(AND($AN$3, $AP$3, CONCATENATE(Z666:AH666)&lt;&gt;"", AG666=""), "Missing 3rd Comment Likes",
IF(AND($AO$3, $AP$3, CONCATENATE(Z666:AH666)&lt;&gt;"", AH666=""), "Missing 3rd Comment Dislikes", "Valid"
)))))))))))))))))))))))))))))))))</f>
        <v>Unused</v>
      </c>
      <c r="C664" s="302"/>
      <c r="D664" s="351" t="s">
        <v>1507</v>
      </c>
      <c r="E664" s="352"/>
      <c r="F664" s="302"/>
      <c r="G664" s="302"/>
      <c r="H664" s="305"/>
      <c r="I664" s="352"/>
      <c r="J664" s="302"/>
      <c r="K664" s="302"/>
      <c r="L664" s="305"/>
      <c r="M664" s="354"/>
      <c r="N664" s="355"/>
      <c r="O664" s="356"/>
      <c r="P664" s="356"/>
      <c r="Q664" s="357"/>
      <c r="R664" s="358"/>
      <c r="S664" s="356"/>
      <c r="T664" s="356"/>
      <c r="U664" s="357"/>
      <c r="V664" s="358"/>
      <c r="W664" s="356"/>
      <c r="X664" s="356"/>
      <c r="Y664" s="359"/>
      <c r="Z664" s="360"/>
      <c r="AA664" s="305"/>
      <c r="AB664" s="354"/>
      <c r="AC664" s="302"/>
      <c r="AD664" s="302"/>
      <c r="AE664" s="302"/>
      <c r="AF664" s="305"/>
      <c r="AG664" s="361"/>
      <c r="AH664" s="458"/>
      <c r="AI664" s="108"/>
      <c r="AJ664" s="108"/>
      <c r="AK664" s="108"/>
      <c r="AL664" s="108"/>
      <c r="AM664" s="108"/>
      <c r="AN664" s="108"/>
      <c r="AO664" s="108"/>
      <c r="AP664" s="108"/>
      <c r="AQ664" s="108"/>
    </row>
    <row r="665" ht="22.5" customHeight="1">
      <c r="B665" s="331"/>
      <c r="D665" s="363"/>
      <c r="E665" s="331"/>
      <c r="H665" s="327"/>
      <c r="I665" s="331"/>
      <c r="L665" s="327"/>
      <c r="M665" s="331"/>
      <c r="N665" s="333"/>
      <c r="O665" s="334"/>
      <c r="P665" s="334"/>
      <c r="Q665" s="335"/>
      <c r="R665" s="336"/>
      <c r="S665" s="334"/>
      <c r="T665" s="334"/>
      <c r="U665" s="335"/>
      <c r="V665" s="336"/>
      <c r="W665" s="334"/>
      <c r="X665" s="334"/>
      <c r="Y665" s="337"/>
      <c r="Z665" s="364"/>
      <c r="AA665" s="327"/>
      <c r="AB665" s="365"/>
      <c r="AF665" s="327"/>
      <c r="AG665" s="366"/>
      <c r="AH665" s="367"/>
      <c r="AI665" s="108"/>
      <c r="AJ665" s="108"/>
      <c r="AK665" s="108"/>
      <c r="AL665" s="108"/>
      <c r="AM665" s="108"/>
      <c r="AN665" s="108"/>
      <c r="AO665" s="108"/>
      <c r="AP665" s="108"/>
      <c r="AQ665" s="108"/>
    </row>
    <row r="666" ht="22.5" customHeight="1">
      <c r="B666" s="181"/>
      <c r="C666" s="309"/>
      <c r="D666" s="368"/>
      <c r="E666" s="181"/>
      <c r="F666" s="309"/>
      <c r="G666" s="309"/>
      <c r="H666" s="310"/>
      <c r="I666" s="181"/>
      <c r="J666" s="309"/>
      <c r="K666" s="309"/>
      <c r="L666" s="310"/>
      <c r="M666" s="181"/>
      <c r="N666" s="342"/>
      <c r="O666" s="343"/>
      <c r="P666" s="343"/>
      <c r="Q666" s="344"/>
      <c r="R666" s="345"/>
      <c r="S666" s="343"/>
      <c r="T666" s="343"/>
      <c r="U666" s="344"/>
      <c r="V666" s="345"/>
      <c r="W666" s="343"/>
      <c r="X666" s="343"/>
      <c r="Y666" s="346"/>
      <c r="Z666" s="369"/>
      <c r="AA666" s="310"/>
      <c r="AB666" s="370"/>
      <c r="AC666" s="309"/>
      <c r="AD666" s="309"/>
      <c r="AE666" s="309"/>
      <c r="AF666" s="310"/>
      <c r="AG666" s="371"/>
      <c r="AH666" s="372"/>
      <c r="AI666" s="108"/>
      <c r="AJ666" s="108"/>
      <c r="AK666" s="108"/>
      <c r="AL666" s="108"/>
      <c r="AM666" s="108"/>
      <c r="AN666" s="108"/>
      <c r="AO666" s="108"/>
      <c r="AP666" s="108"/>
      <c r="AQ666" s="108"/>
    </row>
    <row r="667" ht="22.5" customHeight="1">
      <c r="B667" s="315" t="str">
        <f>IF(ISBLANK(D667), "Missing ID",
IF(CONCATENATE(E667:AG669)="", "Unused",
IF(AND(ISBLANK(E667), ISBLANK(I667)), "Missing Headline and Content",
IF(ISBLANK(M667), "Missing Is True",
IF(AND(M667&lt;&gt;"Yes", M667&lt;&gt;"No"), "Is True must be Yes or No",
IF(AND($AJ$3, NOT(ISBLANK(N667)), NOT(ISNUMBER(N667))), "Changes to Followers for Likes must be a Number",
IF(AND($AK$3, NOT(ISBLANK(O667)), NOT(ISNUMBER(O667))), "Changes to Followers for Disikes must be a Number",
IF(AND($AL$3, NOT(ISBLANK(P667)), NOT(ISNUMBER(P667))), "Changes to Followers for Shares must be a Number",
IF(AND($AM$3, NOT(ISBLANK(Q667)), NOT(ISNUMBER(Q667))), "Changes to Followers for Flags must be a Number",
IF(AND($AJ$3, NOT(ISBLANK(R667)), NOT(ISNUMBER(R667))), "Changes to Credibility for Likes must be a Number",
IF(AND($AK$3, NOT(ISBLANK(S667)), NOT(ISNUMBER(S667))), "Changes to Credibility for Disikes must be a Number",
IF(AND($AL$3, NOT(ISBLANK(T667)), NOT(ISNUMBER(T667))), "Changes to Credibility for Shares must be a Number",
IF(AND($AM$3, NOT(ISBLANK(U667)), NOT(ISNUMBER(U667))), "Changes to Credibility for Flags must be a Number",
IF(AND($AJ$3, $AP$3, NOT(ISBLANK(V667)), NOT(ISNUMBER(V667))), "Number of Likes must be a Number",
IF(AND($AK$3, $AP$3, NOT(ISBLANK(W667)), NOT(ISNUMBER(W667))), "Number of Disikes must be a Number",
IF(AND($AL$3, $AP$3, NOT(ISBLANK(X667)), NOT(ISNUMBER(X667))), "Number of Shares must be a Number",
IF(AND($AM$3, $AP$3, NOT(ISBLANK(Y667)), NOT(ISNUMBER(Y667))), "Number of Flags must be a Number",
IF(AND($AJ$3, $AP$3, NOT(ISBLANK(V667)), V667&lt;0), "Number of Likes cannot be Negative",
IF(AND($AK$3, $AP$3, NOT(ISBLANK(W667)), W667&lt;0), "Number of Disikes cannot be Negative",
IF(AND($AL$3, $AP$3, NOT(ISBLANK(X667)), X667&lt;0), "Number of Shares cannot be Negative",
IF(AND($AM$3, $AP$3, NOT(ISBLANK(Y667)), Y667&lt;0), "Number of Flags cannot be Negative",
IF(AND(CONCATENATE(Z667:AH667)&lt;&gt;"", Z667=""), "Missing 1st Comment Source Name",
IF(AND(CONCATENATE(Z667:AH667)&lt;&gt;"", AB667=""), "Missing 1st Comment Message",
IF(AND($AN$3, $AP$3, CONCATENATE(Z667:AH667)&lt;&gt;"", AG667=""), "Missing 1st Comment Likes",
IF(AND($AO$3, $AP$3, CONCATENATE(Z667:AH667)&lt;&gt;"", AH667=""), "Missing 1st Comment Dislikes",
IF(AND(CONCATENATE(Z668:AH668)&lt;&gt;"", Z668=""), "Missing 2nd Comment Source Name",
IF(AND(CONCATENATE(Z668:AH668)&lt;&gt;"", AB668=""), "Missing 2nd Comment Message",
IF(AND($AN$3, $AP$3, CONCATENATE(Z668:AH668)&lt;&gt;"", AG668=""), "Missing 2nd Comment Likes",
IF(AND($AO$3, $AP$3, CONCATENATE(Z668:AH668)&lt;&gt;"", AH668=""), "Missing 2nd Comment Dislikes",
IF(AND(CONCATENATE(Z669:AH669)&lt;&gt;"", Z669=""), "Missing 3rd Comment Source Name",
IF(AND(CONCATENATE(Z669:AH669)&lt;&gt;"", AB669=""), "Missing 3rd Comment Message",
IF(AND($AN$3, $AP$3, CONCATENATE(Z669:AH669)&lt;&gt;"", AG669=""), "Missing 3rd Comment Likes",
IF(AND($AO$3, $AP$3, CONCATENATE(Z669:AH669)&lt;&gt;"", AH669=""), "Missing 3rd Comment Dislikes", "Valid"
)))))))))))))))))))))))))))))))))</f>
        <v>Unused</v>
      </c>
      <c r="C667" s="302"/>
      <c r="D667" s="316" t="s">
        <v>1508</v>
      </c>
      <c r="E667" s="317"/>
      <c r="F667" s="302"/>
      <c r="G667" s="302"/>
      <c r="H667" s="305"/>
      <c r="I667" s="317"/>
      <c r="J667" s="302"/>
      <c r="K667" s="302"/>
      <c r="L667" s="305"/>
      <c r="M667" s="319"/>
      <c r="N667" s="450"/>
      <c r="O667" s="451"/>
      <c r="P667" s="451"/>
      <c r="Q667" s="452"/>
      <c r="R667" s="453"/>
      <c r="S667" s="451"/>
      <c r="T667" s="451"/>
      <c r="U667" s="452"/>
      <c r="V667" s="453"/>
      <c r="W667" s="451"/>
      <c r="X667" s="451"/>
      <c r="Y667" s="454"/>
      <c r="Z667" s="325"/>
      <c r="AA667" s="305"/>
      <c r="AB667" s="319"/>
      <c r="AC667" s="302"/>
      <c r="AD667" s="302"/>
      <c r="AE667" s="302"/>
      <c r="AF667" s="305"/>
      <c r="AG667" s="328"/>
      <c r="AH667" s="455"/>
      <c r="AI667" s="108"/>
      <c r="AJ667" s="108"/>
      <c r="AK667" s="108"/>
      <c r="AL667" s="108"/>
      <c r="AM667" s="108"/>
      <c r="AN667" s="108"/>
      <c r="AO667" s="108"/>
      <c r="AP667" s="108"/>
      <c r="AQ667" s="108"/>
    </row>
    <row r="668" ht="22.5" customHeight="1">
      <c r="B668" s="331"/>
      <c r="D668" s="332"/>
      <c r="E668" s="331"/>
      <c r="H668" s="327"/>
      <c r="I668" s="331"/>
      <c r="L668" s="327"/>
      <c r="M668" s="331"/>
      <c r="N668" s="333"/>
      <c r="O668" s="334"/>
      <c r="P668" s="334"/>
      <c r="Q668" s="335"/>
      <c r="R668" s="336"/>
      <c r="S668" s="334"/>
      <c r="T668" s="334"/>
      <c r="U668" s="335"/>
      <c r="V668" s="336"/>
      <c r="W668" s="334"/>
      <c r="X668" s="334"/>
      <c r="Y668" s="337"/>
      <c r="Z668" s="338"/>
      <c r="AA668" s="327"/>
      <c r="AB668" s="326"/>
      <c r="AF668" s="327"/>
      <c r="AG668" s="339"/>
      <c r="AH668" s="456"/>
      <c r="AI668" s="108"/>
      <c r="AJ668" s="108"/>
      <c r="AK668" s="108"/>
      <c r="AL668" s="108"/>
      <c r="AM668" s="108"/>
      <c r="AN668" s="108"/>
      <c r="AO668" s="108"/>
      <c r="AP668" s="108"/>
      <c r="AQ668" s="108"/>
    </row>
    <row r="669" ht="22.5" customHeight="1">
      <c r="B669" s="181"/>
      <c r="C669" s="309"/>
      <c r="D669" s="341"/>
      <c r="E669" s="181"/>
      <c r="F669" s="309"/>
      <c r="G669" s="309"/>
      <c r="H669" s="310"/>
      <c r="I669" s="181"/>
      <c r="J669" s="309"/>
      <c r="K669" s="309"/>
      <c r="L669" s="310"/>
      <c r="M669" s="181"/>
      <c r="N669" s="342"/>
      <c r="O669" s="343"/>
      <c r="P669" s="343"/>
      <c r="Q669" s="344"/>
      <c r="R669" s="345"/>
      <c r="S669" s="343"/>
      <c r="T669" s="343"/>
      <c r="U669" s="344"/>
      <c r="V669" s="345"/>
      <c r="W669" s="343"/>
      <c r="X669" s="343"/>
      <c r="Y669" s="346"/>
      <c r="Z669" s="347"/>
      <c r="AA669" s="310"/>
      <c r="AB669" s="348"/>
      <c r="AC669" s="309"/>
      <c r="AD669" s="309"/>
      <c r="AE669" s="309"/>
      <c r="AF669" s="310"/>
      <c r="AG669" s="349"/>
      <c r="AH669" s="457"/>
      <c r="AI669" s="108"/>
      <c r="AJ669" s="108"/>
      <c r="AK669" s="108"/>
      <c r="AL669" s="108"/>
      <c r="AM669" s="108"/>
      <c r="AN669" s="108"/>
      <c r="AO669" s="108"/>
      <c r="AP669" s="108"/>
      <c r="AQ669" s="108"/>
    </row>
    <row r="670" ht="22.5" customHeight="1">
      <c r="B670" s="315" t="str">
        <f>IF(ISBLANK(D670), "Missing ID",
IF(CONCATENATE(E670:AG672)="", "Unused",
IF(AND(ISBLANK(E670), ISBLANK(I670)), "Missing Headline and Content",
IF(ISBLANK(M670), "Missing Is True",
IF(AND(M670&lt;&gt;"Yes", M670&lt;&gt;"No"), "Is True must be Yes or No",
IF(AND($AJ$3, NOT(ISBLANK(N670)), NOT(ISNUMBER(N670))), "Changes to Followers for Likes must be a Number",
IF(AND($AK$3, NOT(ISBLANK(O670)), NOT(ISNUMBER(O670))), "Changes to Followers for Disikes must be a Number",
IF(AND($AL$3, NOT(ISBLANK(P670)), NOT(ISNUMBER(P670))), "Changes to Followers for Shares must be a Number",
IF(AND($AM$3, NOT(ISBLANK(Q670)), NOT(ISNUMBER(Q670))), "Changes to Followers for Flags must be a Number",
IF(AND($AJ$3, NOT(ISBLANK(R670)), NOT(ISNUMBER(R670))), "Changes to Credibility for Likes must be a Number",
IF(AND($AK$3, NOT(ISBLANK(S670)), NOT(ISNUMBER(S670))), "Changes to Credibility for Disikes must be a Number",
IF(AND($AL$3, NOT(ISBLANK(T670)), NOT(ISNUMBER(T670))), "Changes to Credibility for Shares must be a Number",
IF(AND($AM$3, NOT(ISBLANK(U670)), NOT(ISNUMBER(U670))), "Changes to Credibility for Flags must be a Number",
IF(AND($AJ$3, $AP$3, NOT(ISBLANK(V670)), NOT(ISNUMBER(V670))), "Number of Likes must be a Number",
IF(AND($AK$3, $AP$3, NOT(ISBLANK(W670)), NOT(ISNUMBER(W670))), "Number of Disikes must be a Number",
IF(AND($AL$3, $AP$3, NOT(ISBLANK(X670)), NOT(ISNUMBER(X670))), "Number of Shares must be a Number",
IF(AND($AM$3, $AP$3, NOT(ISBLANK(Y670)), NOT(ISNUMBER(Y670))), "Number of Flags must be a Number",
IF(AND($AJ$3, $AP$3, NOT(ISBLANK(V670)), V670&lt;0), "Number of Likes cannot be Negative",
IF(AND($AK$3, $AP$3, NOT(ISBLANK(W670)), W670&lt;0), "Number of Disikes cannot be Negative",
IF(AND($AL$3, $AP$3, NOT(ISBLANK(X670)), X670&lt;0), "Number of Shares cannot be Negative",
IF(AND($AM$3, $AP$3, NOT(ISBLANK(Y670)), Y670&lt;0), "Number of Flags cannot be Negative",
IF(AND(CONCATENATE(Z670:AH670)&lt;&gt;"", Z670=""), "Missing 1st Comment Source Name",
IF(AND(CONCATENATE(Z670:AH670)&lt;&gt;"", AB670=""), "Missing 1st Comment Message",
IF(AND($AN$3, $AP$3, CONCATENATE(Z670:AH670)&lt;&gt;"", AG670=""), "Missing 1st Comment Likes",
IF(AND($AO$3, $AP$3, CONCATENATE(Z670:AH670)&lt;&gt;"", AH670=""), "Missing 1st Comment Dislikes",
IF(AND(CONCATENATE(Z671:AH671)&lt;&gt;"", Z671=""), "Missing 2nd Comment Source Name",
IF(AND(CONCATENATE(Z671:AH671)&lt;&gt;"", AB671=""), "Missing 2nd Comment Message",
IF(AND($AN$3, $AP$3, CONCATENATE(Z671:AH671)&lt;&gt;"", AG671=""), "Missing 2nd Comment Likes",
IF(AND($AO$3, $AP$3, CONCATENATE(Z671:AH671)&lt;&gt;"", AH671=""), "Missing 2nd Comment Dislikes",
IF(AND(CONCATENATE(Z672:AH672)&lt;&gt;"", Z672=""), "Missing 3rd Comment Source Name",
IF(AND(CONCATENATE(Z672:AH672)&lt;&gt;"", AB672=""), "Missing 3rd Comment Message",
IF(AND($AN$3, $AP$3, CONCATENATE(Z672:AH672)&lt;&gt;"", AG672=""), "Missing 3rd Comment Likes",
IF(AND($AO$3, $AP$3, CONCATENATE(Z672:AH672)&lt;&gt;"", AH672=""), "Missing 3rd Comment Dislikes", "Valid"
)))))))))))))))))))))))))))))))))</f>
        <v>Unused</v>
      </c>
      <c r="C670" s="302"/>
      <c r="D670" s="351" t="s">
        <v>1509</v>
      </c>
      <c r="E670" s="352"/>
      <c r="F670" s="302"/>
      <c r="G670" s="302"/>
      <c r="H670" s="305"/>
      <c r="I670" s="352"/>
      <c r="J670" s="302"/>
      <c r="K670" s="302"/>
      <c r="L670" s="305"/>
      <c r="M670" s="354"/>
      <c r="N670" s="355"/>
      <c r="O670" s="356"/>
      <c r="P670" s="356"/>
      <c r="Q670" s="357"/>
      <c r="R670" s="358"/>
      <c r="S670" s="356"/>
      <c r="T670" s="356"/>
      <c r="U670" s="357"/>
      <c r="V670" s="358"/>
      <c r="W670" s="356"/>
      <c r="X670" s="356"/>
      <c r="Y670" s="359"/>
      <c r="Z670" s="360"/>
      <c r="AA670" s="305"/>
      <c r="AB670" s="354"/>
      <c r="AC670" s="302"/>
      <c r="AD670" s="302"/>
      <c r="AE670" s="302"/>
      <c r="AF670" s="305"/>
      <c r="AG670" s="361"/>
      <c r="AH670" s="458"/>
      <c r="AI670" s="108"/>
      <c r="AJ670" s="108"/>
      <c r="AK670" s="108"/>
      <c r="AL670" s="108"/>
      <c r="AM670" s="108"/>
      <c r="AN670" s="108"/>
      <c r="AO670" s="108"/>
      <c r="AP670" s="108"/>
      <c r="AQ670" s="108"/>
    </row>
    <row r="671" ht="22.5" customHeight="1">
      <c r="B671" s="331"/>
      <c r="D671" s="363"/>
      <c r="E671" s="331"/>
      <c r="H671" s="327"/>
      <c r="I671" s="331"/>
      <c r="L671" s="327"/>
      <c r="M671" s="331"/>
      <c r="N671" s="333"/>
      <c r="O671" s="334"/>
      <c r="P671" s="334"/>
      <c r="Q671" s="335"/>
      <c r="R671" s="336"/>
      <c r="S671" s="334"/>
      <c r="T671" s="334"/>
      <c r="U671" s="335"/>
      <c r="V671" s="336"/>
      <c r="W671" s="334"/>
      <c r="X671" s="334"/>
      <c r="Y671" s="337"/>
      <c r="Z671" s="364"/>
      <c r="AA671" s="327"/>
      <c r="AB671" s="365"/>
      <c r="AF671" s="327"/>
      <c r="AG671" s="366"/>
      <c r="AH671" s="367"/>
      <c r="AI671" s="108"/>
      <c r="AJ671" s="108"/>
      <c r="AK671" s="108"/>
      <c r="AL671" s="108"/>
      <c r="AM671" s="108"/>
      <c r="AN671" s="108"/>
      <c r="AO671" s="108"/>
      <c r="AP671" s="108"/>
      <c r="AQ671" s="108"/>
    </row>
    <row r="672" ht="22.5" customHeight="1">
      <c r="B672" s="181"/>
      <c r="C672" s="309"/>
      <c r="D672" s="368"/>
      <c r="E672" s="181"/>
      <c r="F672" s="309"/>
      <c r="G672" s="309"/>
      <c r="H672" s="310"/>
      <c r="I672" s="181"/>
      <c r="J672" s="309"/>
      <c r="K672" s="309"/>
      <c r="L672" s="310"/>
      <c r="M672" s="181"/>
      <c r="N672" s="342"/>
      <c r="O672" s="343"/>
      <c r="P672" s="343"/>
      <c r="Q672" s="344"/>
      <c r="R672" s="345"/>
      <c r="S672" s="343"/>
      <c r="T672" s="343"/>
      <c r="U672" s="344"/>
      <c r="V672" s="345"/>
      <c r="W672" s="343"/>
      <c r="X672" s="343"/>
      <c r="Y672" s="346"/>
      <c r="Z672" s="369"/>
      <c r="AA672" s="310"/>
      <c r="AB672" s="370"/>
      <c r="AC672" s="309"/>
      <c r="AD672" s="309"/>
      <c r="AE672" s="309"/>
      <c r="AF672" s="310"/>
      <c r="AG672" s="371"/>
      <c r="AH672" s="372"/>
      <c r="AI672" s="108"/>
      <c r="AJ672" s="108"/>
      <c r="AK672" s="108"/>
      <c r="AL672" s="108"/>
      <c r="AM672" s="108"/>
      <c r="AN672" s="108"/>
      <c r="AO672" s="108"/>
      <c r="AP672" s="108"/>
      <c r="AQ672" s="108"/>
    </row>
    <row r="673" ht="22.5" customHeight="1">
      <c r="B673" s="315" t="str">
        <f>IF(ISBLANK(D673), "Missing ID",
IF(CONCATENATE(E673:AG675)="", "Unused",
IF(AND(ISBLANK(E673), ISBLANK(I673)), "Missing Headline and Content",
IF(ISBLANK(M673), "Missing Is True",
IF(AND(M673&lt;&gt;"Yes", M673&lt;&gt;"No"), "Is True must be Yes or No",
IF(AND($AJ$3, NOT(ISBLANK(N673)), NOT(ISNUMBER(N673))), "Changes to Followers for Likes must be a Number",
IF(AND($AK$3, NOT(ISBLANK(O673)), NOT(ISNUMBER(O673))), "Changes to Followers for Disikes must be a Number",
IF(AND($AL$3, NOT(ISBLANK(P673)), NOT(ISNUMBER(P673))), "Changes to Followers for Shares must be a Number",
IF(AND($AM$3, NOT(ISBLANK(Q673)), NOT(ISNUMBER(Q673))), "Changes to Followers for Flags must be a Number",
IF(AND($AJ$3, NOT(ISBLANK(R673)), NOT(ISNUMBER(R673))), "Changes to Credibility for Likes must be a Number",
IF(AND($AK$3, NOT(ISBLANK(S673)), NOT(ISNUMBER(S673))), "Changes to Credibility for Disikes must be a Number",
IF(AND($AL$3, NOT(ISBLANK(T673)), NOT(ISNUMBER(T673))), "Changes to Credibility for Shares must be a Number",
IF(AND($AM$3, NOT(ISBLANK(U673)), NOT(ISNUMBER(U673))), "Changes to Credibility for Flags must be a Number",
IF(AND($AJ$3, $AP$3, NOT(ISBLANK(V673)), NOT(ISNUMBER(V673))), "Number of Likes must be a Number",
IF(AND($AK$3, $AP$3, NOT(ISBLANK(W673)), NOT(ISNUMBER(W673))), "Number of Disikes must be a Number",
IF(AND($AL$3, $AP$3, NOT(ISBLANK(X673)), NOT(ISNUMBER(X673))), "Number of Shares must be a Number",
IF(AND($AM$3, $AP$3, NOT(ISBLANK(Y673)), NOT(ISNUMBER(Y673))), "Number of Flags must be a Number",
IF(AND($AJ$3, $AP$3, NOT(ISBLANK(V673)), V673&lt;0), "Number of Likes cannot be Negative",
IF(AND($AK$3, $AP$3, NOT(ISBLANK(W673)), W673&lt;0), "Number of Disikes cannot be Negative",
IF(AND($AL$3, $AP$3, NOT(ISBLANK(X673)), X673&lt;0), "Number of Shares cannot be Negative",
IF(AND($AM$3, $AP$3, NOT(ISBLANK(Y673)), Y673&lt;0), "Number of Flags cannot be Negative",
IF(AND(CONCATENATE(Z673:AH673)&lt;&gt;"", Z673=""), "Missing 1st Comment Source Name",
IF(AND(CONCATENATE(Z673:AH673)&lt;&gt;"", AB673=""), "Missing 1st Comment Message",
IF(AND($AN$3, $AP$3, CONCATENATE(Z673:AH673)&lt;&gt;"", AG673=""), "Missing 1st Comment Likes",
IF(AND($AO$3, $AP$3, CONCATENATE(Z673:AH673)&lt;&gt;"", AH673=""), "Missing 1st Comment Dislikes",
IF(AND(CONCATENATE(Z674:AH674)&lt;&gt;"", Z674=""), "Missing 2nd Comment Source Name",
IF(AND(CONCATENATE(Z674:AH674)&lt;&gt;"", AB674=""), "Missing 2nd Comment Message",
IF(AND($AN$3, $AP$3, CONCATENATE(Z674:AH674)&lt;&gt;"", AG674=""), "Missing 2nd Comment Likes",
IF(AND($AO$3, $AP$3, CONCATENATE(Z674:AH674)&lt;&gt;"", AH674=""), "Missing 2nd Comment Dislikes",
IF(AND(CONCATENATE(Z675:AH675)&lt;&gt;"", Z675=""), "Missing 3rd Comment Source Name",
IF(AND(CONCATENATE(Z675:AH675)&lt;&gt;"", AB675=""), "Missing 3rd Comment Message",
IF(AND($AN$3, $AP$3, CONCATENATE(Z675:AH675)&lt;&gt;"", AG675=""), "Missing 3rd Comment Likes",
IF(AND($AO$3, $AP$3, CONCATENATE(Z675:AH675)&lt;&gt;"", AH675=""), "Missing 3rd Comment Dislikes", "Valid"
)))))))))))))))))))))))))))))))))</f>
        <v>Unused</v>
      </c>
      <c r="C673" s="302"/>
      <c r="D673" s="316" t="s">
        <v>1510</v>
      </c>
      <c r="E673" s="317"/>
      <c r="F673" s="302"/>
      <c r="G673" s="302"/>
      <c r="H673" s="305"/>
      <c r="I673" s="317"/>
      <c r="J673" s="302"/>
      <c r="K673" s="302"/>
      <c r="L673" s="305"/>
      <c r="M673" s="319"/>
      <c r="N673" s="450"/>
      <c r="O673" s="451"/>
      <c r="P673" s="451"/>
      <c r="Q673" s="452"/>
      <c r="R673" s="453"/>
      <c r="S673" s="451"/>
      <c r="T673" s="451"/>
      <c r="U673" s="452"/>
      <c r="V673" s="453"/>
      <c r="W673" s="451"/>
      <c r="X673" s="451"/>
      <c r="Y673" s="454"/>
      <c r="Z673" s="325"/>
      <c r="AA673" s="305"/>
      <c r="AB673" s="319"/>
      <c r="AC673" s="302"/>
      <c r="AD673" s="302"/>
      <c r="AE673" s="302"/>
      <c r="AF673" s="305"/>
      <c r="AG673" s="328"/>
      <c r="AH673" s="455"/>
      <c r="AI673" s="108"/>
      <c r="AJ673" s="108"/>
      <c r="AK673" s="108"/>
      <c r="AL673" s="108"/>
      <c r="AM673" s="108"/>
      <c r="AN673" s="108"/>
      <c r="AO673" s="108"/>
      <c r="AP673" s="108"/>
      <c r="AQ673" s="108"/>
    </row>
    <row r="674" ht="22.5" customHeight="1">
      <c r="B674" s="331"/>
      <c r="D674" s="332"/>
      <c r="E674" s="331"/>
      <c r="H674" s="327"/>
      <c r="I674" s="331"/>
      <c r="L674" s="327"/>
      <c r="M674" s="331"/>
      <c r="N674" s="333"/>
      <c r="O674" s="334"/>
      <c r="P674" s="334"/>
      <c r="Q674" s="335"/>
      <c r="R674" s="336"/>
      <c r="S674" s="334"/>
      <c r="T674" s="334"/>
      <c r="U674" s="335"/>
      <c r="V674" s="336"/>
      <c r="W674" s="334"/>
      <c r="X674" s="334"/>
      <c r="Y674" s="337"/>
      <c r="Z674" s="338"/>
      <c r="AA674" s="327"/>
      <c r="AB674" s="326"/>
      <c r="AF674" s="327"/>
      <c r="AG674" s="339"/>
      <c r="AH674" s="456"/>
      <c r="AI674" s="108"/>
      <c r="AJ674" s="108"/>
      <c r="AK674" s="108"/>
      <c r="AL674" s="108"/>
      <c r="AM674" s="108"/>
      <c r="AN674" s="108"/>
      <c r="AO674" s="108"/>
      <c r="AP674" s="108"/>
      <c r="AQ674" s="108"/>
    </row>
    <row r="675" ht="22.5" customHeight="1">
      <c r="B675" s="181"/>
      <c r="C675" s="309"/>
      <c r="D675" s="341"/>
      <c r="E675" s="181"/>
      <c r="F675" s="309"/>
      <c r="G675" s="309"/>
      <c r="H675" s="310"/>
      <c r="I675" s="181"/>
      <c r="J675" s="309"/>
      <c r="K675" s="309"/>
      <c r="L675" s="310"/>
      <c r="M675" s="181"/>
      <c r="N675" s="342"/>
      <c r="O675" s="343"/>
      <c r="P675" s="343"/>
      <c r="Q675" s="344"/>
      <c r="R675" s="345"/>
      <c r="S675" s="343"/>
      <c r="T675" s="343"/>
      <c r="U675" s="344"/>
      <c r="V675" s="345"/>
      <c r="W675" s="343"/>
      <c r="X675" s="343"/>
      <c r="Y675" s="346"/>
      <c r="Z675" s="347"/>
      <c r="AA675" s="310"/>
      <c r="AB675" s="348"/>
      <c r="AC675" s="309"/>
      <c r="AD675" s="309"/>
      <c r="AE675" s="309"/>
      <c r="AF675" s="310"/>
      <c r="AG675" s="349"/>
      <c r="AH675" s="457"/>
      <c r="AI675" s="108"/>
      <c r="AJ675" s="108"/>
      <c r="AK675" s="108"/>
      <c r="AL675" s="108"/>
      <c r="AM675" s="108"/>
      <c r="AN675" s="108"/>
      <c r="AO675" s="108"/>
      <c r="AP675" s="108"/>
      <c r="AQ675" s="108"/>
    </row>
    <row r="676" ht="22.5" customHeight="1">
      <c r="B676" s="315" t="str">
        <f>IF(ISBLANK(D676), "Missing ID",
IF(CONCATENATE(E676:AG678)="", "Unused",
IF(AND(ISBLANK(E676), ISBLANK(I676)), "Missing Headline and Content",
IF(ISBLANK(M676), "Missing Is True",
IF(AND(M676&lt;&gt;"Yes", M676&lt;&gt;"No"), "Is True must be Yes or No",
IF(AND($AJ$3, NOT(ISBLANK(N676)), NOT(ISNUMBER(N676))), "Changes to Followers for Likes must be a Number",
IF(AND($AK$3, NOT(ISBLANK(O676)), NOT(ISNUMBER(O676))), "Changes to Followers for Disikes must be a Number",
IF(AND($AL$3, NOT(ISBLANK(P676)), NOT(ISNUMBER(P676))), "Changes to Followers for Shares must be a Number",
IF(AND($AM$3, NOT(ISBLANK(Q676)), NOT(ISNUMBER(Q676))), "Changes to Followers for Flags must be a Number",
IF(AND($AJ$3, NOT(ISBLANK(R676)), NOT(ISNUMBER(R676))), "Changes to Credibility for Likes must be a Number",
IF(AND($AK$3, NOT(ISBLANK(S676)), NOT(ISNUMBER(S676))), "Changes to Credibility for Disikes must be a Number",
IF(AND($AL$3, NOT(ISBLANK(T676)), NOT(ISNUMBER(T676))), "Changes to Credibility for Shares must be a Number",
IF(AND($AM$3, NOT(ISBLANK(U676)), NOT(ISNUMBER(U676))), "Changes to Credibility for Flags must be a Number",
IF(AND($AJ$3, $AP$3, NOT(ISBLANK(V676)), NOT(ISNUMBER(V676))), "Number of Likes must be a Number",
IF(AND($AK$3, $AP$3, NOT(ISBLANK(W676)), NOT(ISNUMBER(W676))), "Number of Disikes must be a Number",
IF(AND($AL$3, $AP$3, NOT(ISBLANK(X676)), NOT(ISNUMBER(X676))), "Number of Shares must be a Number",
IF(AND($AM$3, $AP$3, NOT(ISBLANK(Y676)), NOT(ISNUMBER(Y676))), "Number of Flags must be a Number",
IF(AND($AJ$3, $AP$3, NOT(ISBLANK(V676)), V676&lt;0), "Number of Likes cannot be Negative",
IF(AND($AK$3, $AP$3, NOT(ISBLANK(W676)), W676&lt;0), "Number of Disikes cannot be Negative",
IF(AND($AL$3, $AP$3, NOT(ISBLANK(X676)), X676&lt;0), "Number of Shares cannot be Negative",
IF(AND($AM$3, $AP$3, NOT(ISBLANK(Y676)), Y676&lt;0), "Number of Flags cannot be Negative",
IF(AND(CONCATENATE(Z676:AH676)&lt;&gt;"", Z676=""), "Missing 1st Comment Source Name",
IF(AND(CONCATENATE(Z676:AH676)&lt;&gt;"", AB676=""), "Missing 1st Comment Message",
IF(AND($AN$3, $AP$3, CONCATENATE(Z676:AH676)&lt;&gt;"", AG676=""), "Missing 1st Comment Likes",
IF(AND($AO$3, $AP$3, CONCATENATE(Z676:AH676)&lt;&gt;"", AH676=""), "Missing 1st Comment Dislikes",
IF(AND(CONCATENATE(Z677:AH677)&lt;&gt;"", Z677=""), "Missing 2nd Comment Source Name",
IF(AND(CONCATENATE(Z677:AH677)&lt;&gt;"", AB677=""), "Missing 2nd Comment Message",
IF(AND($AN$3, $AP$3, CONCATENATE(Z677:AH677)&lt;&gt;"", AG677=""), "Missing 2nd Comment Likes",
IF(AND($AO$3, $AP$3, CONCATENATE(Z677:AH677)&lt;&gt;"", AH677=""), "Missing 2nd Comment Dislikes",
IF(AND(CONCATENATE(Z678:AH678)&lt;&gt;"", Z678=""), "Missing 3rd Comment Source Name",
IF(AND(CONCATENATE(Z678:AH678)&lt;&gt;"", AB678=""), "Missing 3rd Comment Message",
IF(AND($AN$3, $AP$3, CONCATENATE(Z678:AH678)&lt;&gt;"", AG678=""), "Missing 3rd Comment Likes",
IF(AND($AO$3, $AP$3, CONCATENATE(Z678:AH678)&lt;&gt;"", AH678=""), "Missing 3rd Comment Dislikes", "Valid"
)))))))))))))))))))))))))))))))))</f>
        <v>Unused</v>
      </c>
      <c r="C676" s="302"/>
      <c r="D676" s="351" t="s">
        <v>1511</v>
      </c>
      <c r="E676" s="352"/>
      <c r="F676" s="302"/>
      <c r="G676" s="302"/>
      <c r="H676" s="305"/>
      <c r="I676" s="352"/>
      <c r="J676" s="302"/>
      <c r="K676" s="302"/>
      <c r="L676" s="305"/>
      <c r="M676" s="354"/>
      <c r="N676" s="355"/>
      <c r="O676" s="356"/>
      <c r="P676" s="356"/>
      <c r="Q676" s="357"/>
      <c r="R676" s="358"/>
      <c r="S676" s="356"/>
      <c r="T676" s="356"/>
      <c r="U676" s="357"/>
      <c r="V676" s="358"/>
      <c r="W676" s="356"/>
      <c r="X676" s="356"/>
      <c r="Y676" s="359"/>
      <c r="Z676" s="360"/>
      <c r="AA676" s="305"/>
      <c r="AB676" s="354"/>
      <c r="AC676" s="302"/>
      <c r="AD676" s="302"/>
      <c r="AE676" s="302"/>
      <c r="AF676" s="305"/>
      <c r="AG676" s="361"/>
      <c r="AH676" s="458"/>
      <c r="AI676" s="108"/>
      <c r="AJ676" s="108"/>
      <c r="AK676" s="108"/>
      <c r="AL676" s="108"/>
      <c r="AM676" s="108"/>
      <c r="AN676" s="108"/>
      <c r="AO676" s="108"/>
      <c r="AP676" s="108"/>
      <c r="AQ676" s="108"/>
    </row>
    <row r="677" ht="22.5" customHeight="1">
      <c r="B677" s="331"/>
      <c r="D677" s="363"/>
      <c r="E677" s="331"/>
      <c r="H677" s="327"/>
      <c r="I677" s="331"/>
      <c r="L677" s="327"/>
      <c r="M677" s="331"/>
      <c r="N677" s="333"/>
      <c r="O677" s="334"/>
      <c r="P677" s="334"/>
      <c r="Q677" s="335"/>
      <c r="R677" s="336"/>
      <c r="S677" s="334"/>
      <c r="T677" s="334"/>
      <c r="U677" s="335"/>
      <c r="V677" s="336"/>
      <c r="W677" s="334"/>
      <c r="X677" s="334"/>
      <c r="Y677" s="337"/>
      <c r="Z677" s="364"/>
      <c r="AA677" s="327"/>
      <c r="AB677" s="365"/>
      <c r="AF677" s="327"/>
      <c r="AG677" s="366"/>
      <c r="AH677" s="367"/>
      <c r="AI677" s="108"/>
      <c r="AJ677" s="108"/>
      <c r="AK677" s="108"/>
      <c r="AL677" s="108"/>
      <c r="AM677" s="108"/>
      <c r="AN677" s="108"/>
      <c r="AO677" s="108"/>
      <c r="AP677" s="108"/>
      <c r="AQ677" s="108"/>
    </row>
    <row r="678" ht="22.5" customHeight="1">
      <c r="B678" s="181"/>
      <c r="C678" s="309"/>
      <c r="D678" s="368"/>
      <c r="E678" s="181"/>
      <c r="F678" s="309"/>
      <c r="G678" s="309"/>
      <c r="H678" s="310"/>
      <c r="I678" s="181"/>
      <c r="J678" s="309"/>
      <c r="K678" s="309"/>
      <c r="L678" s="310"/>
      <c r="M678" s="181"/>
      <c r="N678" s="342"/>
      <c r="O678" s="343"/>
      <c r="P678" s="343"/>
      <c r="Q678" s="344"/>
      <c r="R678" s="345"/>
      <c r="S678" s="343"/>
      <c r="T678" s="343"/>
      <c r="U678" s="344"/>
      <c r="V678" s="345"/>
      <c r="W678" s="343"/>
      <c r="X678" s="343"/>
      <c r="Y678" s="346"/>
      <c r="Z678" s="369"/>
      <c r="AA678" s="310"/>
      <c r="AB678" s="370"/>
      <c r="AC678" s="309"/>
      <c r="AD678" s="309"/>
      <c r="AE678" s="309"/>
      <c r="AF678" s="310"/>
      <c r="AG678" s="371"/>
      <c r="AH678" s="372"/>
      <c r="AI678" s="108"/>
      <c r="AJ678" s="108"/>
      <c r="AK678" s="108"/>
      <c r="AL678" s="108"/>
      <c r="AM678" s="108"/>
      <c r="AN678" s="108"/>
      <c r="AO678" s="108"/>
      <c r="AP678" s="108"/>
      <c r="AQ678" s="108"/>
    </row>
    <row r="679" ht="22.5" customHeight="1">
      <c r="B679" s="315" t="str">
        <f>IF(ISBLANK(D679), "Missing ID",
IF(CONCATENATE(E679:AG681)="", "Unused",
IF(AND(ISBLANK(E679), ISBLANK(I679)), "Missing Headline and Content",
IF(ISBLANK(M679), "Missing Is True",
IF(AND(M679&lt;&gt;"Yes", M679&lt;&gt;"No"), "Is True must be Yes or No",
IF(AND($AJ$3, NOT(ISBLANK(N679)), NOT(ISNUMBER(N679))), "Changes to Followers for Likes must be a Number",
IF(AND($AK$3, NOT(ISBLANK(O679)), NOT(ISNUMBER(O679))), "Changes to Followers for Disikes must be a Number",
IF(AND($AL$3, NOT(ISBLANK(P679)), NOT(ISNUMBER(P679))), "Changes to Followers for Shares must be a Number",
IF(AND($AM$3, NOT(ISBLANK(Q679)), NOT(ISNUMBER(Q679))), "Changes to Followers for Flags must be a Number",
IF(AND($AJ$3, NOT(ISBLANK(R679)), NOT(ISNUMBER(R679))), "Changes to Credibility for Likes must be a Number",
IF(AND($AK$3, NOT(ISBLANK(S679)), NOT(ISNUMBER(S679))), "Changes to Credibility for Disikes must be a Number",
IF(AND($AL$3, NOT(ISBLANK(T679)), NOT(ISNUMBER(T679))), "Changes to Credibility for Shares must be a Number",
IF(AND($AM$3, NOT(ISBLANK(U679)), NOT(ISNUMBER(U679))), "Changes to Credibility for Flags must be a Number",
IF(AND($AJ$3, $AP$3, NOT(ISBLANK(V679)), NOT(ISNUMBER(V679))), "Number of Likes must be a Number",
IF(AND($AK$3, $AP$3, NOT(ISBLANK(W679)), NOT(ISNUMBER(W679))), "Number of Disikes must be a Number",
IF(AND($AL$3, $AP$3, NOT(ISBLANK(X679)), NOT(ISNUMBER(X679))), "Number of Shares must be a Number",
IF(AND($AM$3, $AP$3, NOT(ISBLANK(Y679)), NOT(ISNUMBER(Y679))), "Number of Flags must be a Number",
IF(AND($AJ$3, $AP$3, NOT(ISBLANK(V679)), V679&lt;0), "Number of Likes cannot be Negative",
IF(AND($AK$3, $AP$3, NOT(ISBLANK(W679)), W679&lt;0), "Number of Disikes cannot be Negative",
IF(AND($AL$3, $AP$3, NOT(ISBLANK(X679)), X679&lt;0), "Number of Shares cannot be Negative",
IF(AND($AM$3, $AP$3, NOT(ISBLANK(Y679)), Y679&lt;0), "Number of Flags cannot be Negative",
IF(AND(CONCATENATE(Z679:AH679)&lt;&gt;"", Z679=""), "Missing 1st Comment Source Name",
IF(AND(CONCATENATE(Z679:AH679)&lt;&gt;"", AB679=""), "Missing 1st Comment Message",
IF(AND($AN$3, $AP$3, CONCATENATE(Z679:AH679)&lt;&gt;"", AG679=""), "Missing 1st Comment Likes",
IF(AND($AO$3, $AP$3, CONCATENATE(Z679:AH679)&lt;&gt;"", AH679=""), "Missing 1st Comment Dislikes",
IF(AND(CONCATENATE(Z680:AH680)&lt;&gt;"", Z680=""), "Missing 2nd Comment Source Name",
IF(AND(CONCATENATE(Z680:AH680)&lt;&gt;"", AB680=""), "Missing 2nd Comment Message",
IF(AND($AN$3, $AP$3, CONCATENATE(Z680:AH680)&lt;&gt;"", AG680=""), "Missing 2nd Comment Likes",
IF(AND($AO$3, $AP$3, CONCATENATE(Z680:AH680)&lt;&gt;"", AH680=""), "Missing 2nd Comment Dislikes",
IF(AND(CONCATENATE(Z681:AH681)&lt;&gt;"", Z681=""), "Missing 3rd Comment Source Name",
IF(AND(CONCATENATE(Z681:AH681)&lt;&gt;"", AB681=""), "Missing 3rd Comment Message",
IF(AND($AN$3, $AP$3, CONCATENATE(Z681:AH681)&lt;&gt;"", AG681=""), "Missing 3rd Comment Likes",
IF(AND($AO$3, $AP$3, CONCATENATE(Z681:AH681)&lt;&gt;"", AH681=""), "Missing 3rd Comment Dislikes", "Valid"
)))))))))))))))))))))))))))))))))</f>
        <v>Unused</v>
      </c>
      <c r="C679" s="302"/>
      <c r="D679" s="316" t="s">
        <v>1512</v>
      </c>
      <c r="E679" s="317"/>
      <c r="F679" s="302"/>
      <c r="G679" s="302"/>
      <c r="H679" s="305"/>
      <c r="I679" s="317"/>
      <c r="J679" s="302"/>
      <c r="K679" s="302"/>
      <c r="L679" s="305"/>
      <c r="M679" s="319"/>
      <c r="N679" s="450"/>
      <c r="O679" s="451"/>
      <c r="P679" s="451"/>
      <c r="Q679" s="452"/>
      <c r="R679" s="453"/>
      <c r="S679" s="451"/>
      <c r="T679" s="451"/>
      <c r="U679" s="452"/>
      <c r="V679" s="453"/>
      <c r="W679" s="451"/>
      <c r="X679" s="451"/>
      <c r="Y679" s="454"/>
      <c r="Z679" s="325"/>
      <c r="AA679" s="305"/>
      <c r="AB679" s="319"/>
      <c r="AC679" s="302"/>
      <c r="AD679" s="302"/>
      <c r="AE679" s="302"/>
      <c r="AF679" s="305"/>
      <c r="AG679" s="328"/>
      <c r="AH679" s="455"/>
      <c r="AI679" s="108"/>
      <c r="AJ679" s="108"/>
      <c r="AK679" s="108"/>
      <c r="AL679" s="108"/>
      <c r="AM679" s="108"/>
      <c r="AN679" s="108"/>
      <c r="AO679" s="108"/>
      <c r="AP679" s="108"/>
      <c r="AQ679" s="108"/>
    </row>
    <row r="680" ht="22.5" customHeight="1">
      <c r="B680" s="331"/>
      <c r="D680" s="332"/>
      <c r="E680" s="331"/>
      <c r="H680" s="327"/>
      <c r="I680" s="331"/>
      <c r="L680" s="327"/>
      <c r="M680" s="331"/>
      <c r="N680" s="333"/>
      <c r="O680" s="334"/>
      <c r="P680" s="334"/>
      <c r="Q680" s="335"/>
      <c r="R680" s="336"/>
      <c r="S680" s="334"/>
      <c r="T680" s="334"/>
      <c r="U680" s="335"/>
      <c r="V680" s="336"/>
      <c r="W680" s="334"/>
      <c r="X680" s="334"/>
      <c r="Y680" s="337"/>
      <c r="Z680" s="338"/>
      <c r="AA680" s="327"/>
      <c r="AB680" s="326"/>
      <c r="AF680" s="327"/>
      <c r="AG680" s="339"/>
      <c r="AH680" s="456"/>
      <c r="AI680" s="108"/>
      <c r="AJ680" s="108"/>
      <c r="AK680" s="108"/>
      <c r="AL680" s="108"/>
      <c r="AM680" s="108"/>
      <c r="AN680" s="108"/>
      <c r="AO680" s="108"/>
      <c r="AP680" s="108"/>
      <c r="AQ680" s="108"/>
    </row>
    <row r="681" ht="22.5" customHeight="1">
      <c r="B681" s="181"/>
      <c r="C681" s="309"/>
      <c r="D681" s="341"/>
      <c r="E681" s="181"/>
      <c r="F681" s="309"/>
      <c r="G681" s="309"/>
      <c r="H681" s="310"/>
      <c r="I681" s="181"/>
      <c r="J681" s="309"/>
      <c r="K681" s="309"/>
      <c r="L681" s="310"/>
      <c r="M681" s="181"/>
      <c r="N681" s="342"/>
      <c r="O681" s="343"/>
      <c r="P681" s="343"/>
      <c r="Q681" s="344"/>
      <c r="R681" s="345"/>
      <c r="S681" s="343"/>
      <c r="T681" s="343"/>
      <c r="U681" s="344"/>
      <c r="V681" s="345"/>
      <c r="W681" s="343"/>
      <c r="X681" s="343"/>
      <c r="Y681" s="346"/>
      <c r="Z681" s="347"/>
      <c r="AA681" s="310"/>
      <c r="AB681" s="348"/>
      <c r="AC681" s="309"/>
      <c r="AD681" s="309"/>
      <c r="AE681" s="309"/>
      <c r="AF681" s="310"/>
      <c r="AG681" s="349"/>
      <c r="AH681" s="457"/>
      <c r="AI681" s="108"/>
      <c r="AJ681" s="108"/>
      <c r="AK681" s="108"/>
      <c r="AL681" s="108"/>
      <c r="AM681" s="108"/>
      <c r="AN681" s="108"/>
      <c r="AO681" s="108"/>
      <c r="AP681" s="108"/>
      <c r="AQ681" s="108"/>
    </row>
    <row r="682" ht="22.5" customHeight="1">
      <c r="B682" s="315" t="str">
        <f>IF(ISBLANK(D682), "Missing ID",
IF(CONCATENATE(E682:AG684)="", "Unused",
IF(AND(ISBLANK(E682), ISBLANK(I682)), "Missing Headline and Content",
IF(ISBLANK(M682), "Missing Is True",
IF(AND(M682&lt;&gt;"Yes", M682&lt;&gt;"No"), "Is True must be Yes or No",
IF(AND($AJ$3, NOT(ISBLANK(N682)), NOT(ISNUMBER(N682))), "Changes to Followers for Likes must be a Number",
IF(AND($AK$3, NOT(ISBLANK(O682)), NOT(ISNUMBER(O682))), "Changes to Followers for Disikes must be a Number",
IF(AND($AL$3, NOT(ISBLANK(P682)), NOT(ISNUMBER(P682))), "Changes to Followers for Shares must be a Number",
IF(AND($AM$3, NOT(ISBLANK(Q682)), NOT(ISNUMBER(Q682))), "Changes to Followers for Flags must be a Number",
IF(AND($AJ$3, NOT(ISBLANK(R682)), NOT(ISNUMBER(R682))), "Changes to Credibility for Likes must be a Number",
IF(AND($AK$3, NOT(ISBLANK(S682)), NOT(ISNUMBER(S682))), "Changes to Credibility for Disikes must be a Number",
IF(AND($AL$3, NOT(ISBLANK(T682)), NOT(ISNUMBER(T682))), "Changes to Credibility for Shares must be a Number",
IF(AND($AM$3, NOT(ISBLANK(U682)), NOT(ISNUMBER(U682))), "Changes to Credibility for Flags must be a Number",
IF(AND($AJ$3, $AP$3, NOT(ISBLANK(V682)), NOT(ISNUMBER(V682))), "Number of Likes must be a Number",
IF(AND($AK$3, $AP$3, NOT(ISBLANK(W682)), NOT(ISNUMBER(W682))), "Number of Disikes must be a Number",
IF(AND($AL$3, $AP$3, NOT(ISBLANK(X682)), NOT(ISNUMBER(X682))), "Number of Shares must be a Number",
IF(AND($AM$3, $AP$3, NOT(ISBLANK(Y682)), NOT(ISNUMBER(Y682))), "Number of Flags must be a Number",
IF(AND($AJ$3, $AP$3, NOT(ISBLANK(V682)), V682&lt;0), "Number of Likes cannot be Negative",
IF(AND($AK$3, $AP$3, NOT(ISBLANK(W682)), W682&lt;0), "Number of Disikes cannot be Negative",
IF(AND($AL$3, $AP$3, NOT(ISBLANK(X682)), X682&lt;0), "Number of Shares cannot be Negative",
IF(AND($AM$3, $AP$3, NOT(ISBLANK(Y682)), Y682&lt;0), "Number of Flags cannot be Negative",
IF(AND(CONCATENATE(Z682:AH682)&lt;&gt;"", Z682=""), "Missing 1st Comment Source Name",
IF(AND(CONCATENATE(Z682:AH682)&lt;&gt;"", AB682=""), "Missing 1st Comment Message",
IF(AND($AN$3, $AP$3, CONCATENATE(Z682:AH682)&lt;&gt;"", AG682=""), "Missing 1st Comment Likes",
IF(AND($AO$3, $AP$3, CONCATENATE(Z682:AH682)&lt;&gt;"", AH682=""), "Missing 1st Comment Dislikes",
IF(AND(CONCATENATE(Z683:AH683)&lt;&gt;"", Z683=""), "Missing 2nd Comment Source Name",
IF(AND(CONCATENATE(Z683:AH683)&lt;&gt;"", AB683=""), "Missing 2nd Comment Message",
IF(AND($AN$3, $AP$3, CONCATENATE(Z683:AH683)&lt;&gt;"", AG683=""), "Missing 2nd Comment Likes",
IF(AND($AO$3, $AP$3, CONCATENATE(Z683:AH683)&lt;&gt;"", AH683=""), "Missing 2nd Comment Dislikes",
IF(AND(CONCATENATE(Z684:AH684)&lt;&gt;"", Z684=""), "Missing 3rd Comment Source Name",
IF(AND(CONCATENATE(Z684:AH684)&lt;&gt;"", AB684=""), "Missing 3rd Comment Message",
IF(AND($AN$3, $AP$3, CONCATENATE(Z684:AH684)&lt;&gt;"", AG684=""), "Missing 3rd Comment Likes",
IF(AND($AO$3, $AP$3, CONCATENATE(Z684:AH684)&lt;&gt;"", AH684=""), "Missing 3rd Comment Dislikes", "Valid"
)))))))))))))))))))))))))))))))))</f>
        <v>Unused</v>
      </c>
      <c r="C682" s="302"/>
      <c r="D682" s="351" t="s">
        <v>1513</v>
      </c>
      <c r="E682" s="352"/>
      <c r="F682" s="302"/>
      <c r="G682" s="302"/>
      <c r="H682" s="305"/>
      <c r="I682" s="352"/>
      <c r="J682" s="302"/>
      <c r="K682" s="302"/>
      <c r="L682" s="305"/>
      <c r="M682" s="354"/>
      <c r="N682" s="355"/>
      <c r="O682" s="356"/>
      <c r="P682" s="356"/>
      <c r="Q682" s="357"/>
      <c r="R682" s="358"/>
      <c r="S682" s="356"/>
      <c r="T682" s="356"/>
      <c r="U682" s="357"/>
      <c r="V682" s="358"/>
      <c r="W682" s="356"/>
      <c r="X682" s="356"/>
      <c r="Y682" s="359"/>
      <c r="Z682" s="360"/>
      <c r="AA682" s="305"/>
      <c r="AB682" s="354"/>
      <c r="AC682" s="302"/>
      <c r="AD682" s="302"/>
      <c r="AE682" s="302"/>
      <c r="AF682" s="305"/>
      <c r="AG682" s="361"/>
      <c r="AH682" s="458"/>
      <c r="AI682" s="108"/>
      <c r="AJ682" s="108"/>
      <c r="AK682" s="108"/>
      <c r="AL682" s="108"/>
      <c r="AM682" s="108"/>
      <c r="AN682" s="108"/>
      <c r="AO682" s="108"/>
      <c r="AP682" s="108"/>
      <c r="AQ682" s="108"/>
    </row>
    <row r="683" ht="22.5" customHeight="1">
      <c r="B683" s="331"/>
      <c r="D683" s="363"/>
      <c r="E683" s="331"/>
      <c r="H683" s="327"/>
      <c r="I683" s="331"/>
      <c r="L683" s="327"/>
      <c r="M683" s="331"/>
      <c r="N683" s="333"/>
      <c r="O683" s="334"/>
      <c r="P683" s="334"/>
      <c r="Q683" s="335"/>
      <c r="R683" s="336"/>
      <c r="S683" s="334"/>
      <c r="T683" s="334"/>
      <c r="U683" s="335"/>
      <c r="V683" s="336"/>
      <c r="W683" s="334"/>
      <c r="X683" s="334"/>
      <c r="Y683" s="337"/>
      <c r="Z683" s="364"/>
      <c r="AA683" s="327"/>
      <c r="AB683" s="365"/>
      <c r="AF683" s="327"/>
      <c r="AG683" s="366"/>
      <c r="AH683" s="367"/>
      <c r="AI683" s="108"/>
      <c r="AJ683" s="108"/>
      <c r="AK683" s="108"/>
      <c r="AL683" s="108"/>
      <c r="AM683" s="108"/>
      <c r="AN683" s="108"/>
      <c r="AO683" s="108"/>
      <c r="AP683" s="108"/>
      <c r="AQ683" s="108"/>
    </row>
    <row r="684" ht="22.5" customHeight="1">
      <c r="B684" s="181"/>
      <c r="C684" s="309"/>
      <c r="D684" s="368"/>
      <c r="E684" s="181"/>
      <c r="F684" s="309"/>
      <c r="G684" s="309"/>
      <c r="H684" s="310"/>
      <c r="I684" s="181"/>
      <c r="J684" s="309"/>
      <c r="K684" s="309"/>
      <c r="L684" s="310"/>
      <c r="M684" s="181"/>
      <c r="N684" s="342"/>
      <c r="O684" s="343"/>
      <c r="P684" s="343"/>
      <c r="Q684" s="344"/>
      <c r="R684" s="345"/>
      <c r="S684" s="343"/>
      <c r="T684" s="343"/>
      <c r="U684" s="344"/>
      <c r="V684" s="345"/>
      <c r="W684" s="343"/>
      <c r="X684" s="343"/>
      <c r="Y684" s="346"/>
      <c r="Z684" s="369"/>
      <c r="AA684" s="310"/>
      <c r="AB684" s="370"/>
      <c r="AC684" s="309"/>
      <c r="AD684" s="309"/>
      <c r="AE684" s="309"/>
      <c r="AF684" s="310"/>
      <c r="AG684" s="371"/>
      <c r="AH684" s="372"/>
      <c r="AI684" s="108"/>
      <c r="AJ684" s="108"/>
      <c r="AK684" s="108"/>
      <c r="AL684" s="108"/>
      <c r="AM684" s="108"/>
      <c r="AN684" s="108"/>
      <c r="AO684" s="108"/>
      <c r="AP684" s="108"/>
      <c r="AQ684" s="108"/>
    </row>
    <row r="685" ht="22.5" customHeight="1">
      <c r="B685" s="315" t="str">
        <f>IF(ISBLANK(D685), "Missing ID",
IF(CONCATENATE(E685:AG687)="", "Unused",
IF(AND(ISBLANK(E685), ISBLANK(I685)), "Missing Headline and Content",
IF(ISBLANK(M685), "Missing Is True",
IF(AND(M685&lt;&gt;"Yes", M685&lt;&gt;"No"), "Is True must be Yes or No",
IF(AND($AJ$3, NOT(ISBLANK(N685)), NOT(ISNUMBER(N685))), "Changes to Followers for Likes must be a Number",
IF(AND($AK$3, NOT(ISBLANK(O685)), NOT(ISNUMBER(O685))), "Changes to Followers for Disikes must be a Number",
IF(AND($AL$3, NOT(ISBLANK(P685)), NOT(ISNUMBER(P685))), "Changes to Followers for Shares must be a Number",
IF(AND($AM$3, NOT(ISBLANK(Q685)), NOT(ISNUMBER(Q685))), "Changes to Followers for Flags must be a Number",
IF(AND($AJ$3, NOT(ISBLANK(R685)), NOT(ISNUMBER(R685))), "Changes to Credibility for Likes must be a Number",
IF(AND($AK$3, NOT(ISBLANK(S685)), NOT(ISNUMBER(S685))), "Changes to Credibility for Disikes must be a Number",
IF(AND($AL$3, NOT(ISBLANK(T685)), NOT(ISNUMBER(T685))), "Changes to Credibility for Shares must be a Number",
IF(AND($AM$3, NOT(ISBLANK(U685)), NOT(ISNUMBER(U685))), "Changes to Credibility for Flags must be a Number",
IF(AND($AJ$3, $AP$3, NOT(ISBLANK(V685)), NOT(ISNUMBER(V685))), "Number of Likes must be a Number",
IF(AND($AK$3, $AP$3, NOT(ISBLANK(W685)), NOT(ISNUMBER(W685))), "Number of Disikes must be a Number",
IF(AND($AL$3, $AP$3, NOT(ISBLANK(X685)), NOT(ISNUMBER(X685))), "Number of Shares must be a Number",
IF(AND($AM$3, $AP$3, NOT(ISBLANK(Y685)), NOT(ISNUMBER(Y685))), "Number of Flags must be a Number",
IF(AND($AJ$3, $AP$3, NOT(ISBLANK(V685)), V685&lt;0), "Number of Likes cannot be Negative",
IF(AND($AK$3, $AP$3, NOT(ISBLANK(W685)), W685&lt;0), "Number of Disikes cannot be Negative",
IF(AND($AL$3, $AP$3, NOT(ISBLANK(X685)), X685&lt;0), "Number of Shares cannot be Negative",
IF(AND($AM$3, $AP$3, NOT(ISBLANK(Y685)), Y685&lt;0), "Number of Flags cannot be Negative",
IF(AND(CONCATENATE(Z685:AH685)&lt;&gt;"", Z685=""), "Missing 1st Comment Source Name",
IF(AND(CONCATENATE(Z685:AH685)&lt;&gt;"", AB685=""), "Missing 1st Comment Message",
IF(AND($AN$3, $AP$3, CONCATENATE(Z685:AH685)&lt;&gt;"", AG685=""), "Missing 1st Comment Likes",
IF(AND($AO$3, $AP$3, CONCATENATE(Z685:AH685)&lt;&gt;"", AH685=""), "Missing 1st Comment Dislikes",
IF(AND(CONCATENATE(Z686:AH686)&lt;&gt;"", Z686=""), "Missing 2nd Comment Source Name",
IF(AND(CONCATENATE(Z686:AH686)&lt;&gt;"", AB686=""), "Missing 2nd Comment Message",
IF(AND($AN$3, $AP$3, CONCATENATE(Z686:AH686)&lt;&gt;"", AG686=""), "Missing 2nd Comment Likes",
IF(AND($AO$3, $AP$3, CONCATENATE(Z686:AH686)&lt;&gt;"", AH686=""), "Missing 2nd Comment Dislikes",
IF(AND(CONCATENATE(Z687:AH687)&lt;&gt;"", Z687=""), "Missing 3rd Comment Source Name",
IF(AND(CONCATENATE(Z687:AH687)&lt;&gt;"", AB687=""), "Missing 3rd Comment Message",
IF(AND($AN$3, $AP$3, CONCATENATE(Z687:AH687)&lt;&gt;"", AG687=""), "Missing 3rd Comment Likes",
IF(AND($AO$3, $AP$3, CONCATENATE(Z687:AH687)&lt;&gt;"", AH687=""), "Missing 3rd Comment Dislikes", "Valid"
)))))))))))))))))))))))))))))))))</f>
        <v>Unused</v>
      </c>
      <c r="C685" s="302"/>
      <c r="D685" s="316" t="s">
        <v>1514</v>
      </c>
      <c r="E685" s="317"/>
      <c r="F685" s="302"/>
      <c r="G685" s="302"/>
      <c r="H685" s="305"/>
      <c r="I685" s="317"/>
      <c r="J685" s="302"/>
      <c r="K685" s="302"/>
      <c r="L685" s="305"/>
      <c r="M685" s="319"/>
      <c r="N685" s="450"/>
      <c r="O685" s="451"/>
      <c r="P685" s="451"/>
      <c r="Q685" s="452"/>
      <c r="R685" s="453"/>
      <c r="S685" s="451"/>
      <c r="T685" s="451"/>
      <c r="U685" s="452"/>
      <c r="V685" s="453"/>
      <c r="W685" s="451"/>
      <c r="X685" s="451"/>
      <c r="Y685" s="454"/>
      <c r="Z685" s="325"/>
      <c r="AA685" s="305"/>
      <c r="AB685" s="319"/>
      <c r="AC685" s="302"/>
      <c r="AD685" s="302"/>
      <c r="AE685" s="302"/>
      <c r="AF685" s="305"/>
      <c r="AG685" s="328"/>
      <c r="AH685" s="455"/>
      <c r="AI685" s="108"/>
      <c r="AJ685" s="108"/>
      <c r="AK685" s="108"/>
      <c r="AL685" s="108"/>
      <c r="AM685" s="108"/>
      <c r="AN685" s="108"/>
      <c r="AO685" s="108"/>
      <c r="AP685" s="108"/>
      <c r="AQ685" s="108"/>
    </row>
    <row r="686" ht="22.5" customHeight="1">
      <c r="B686" s="331"/>
      <c r="D686" s="332"/>
      <c r="E686" s="331"/>
      <c r="H686" s="327"/>
      <c r="I686" s="331"/>
      <c r="L686" s="327"/>
      <c r="M686" s="331"/>
      <c r="N686" s="333"/>
      <c r="O686" s="334"/>
      <c r="P686" s="334"/>
      <c r="Q686" s="335"/>
      <c r="R686" s="336"/>
      <c r="S686" s="334"/>
      <c r="T686" s="334"/>
      <c r="U686" s="335"/>
      <c r="V686" s="336"/>
      <c r="W686" s="334"/>
      <c r="X686" s="334"/>
      <c r="Y686" s="337"/>
      <c r="Z686" s="338"/>
      <c r="AA686" s="327"/>
      <c r="AB686" s="326"/>
      <c r="AF686" s="327"/>
      <c r="AG686" s="339"/>
      <c r="AH686" s="456"/>
      <c r="AI686" s="108"/>
      <c r="AJ686" s="108"/>
      <c r="AK686" s="108"/>
      <c r="AL686" s="108"/>
      <c r="AM686" s="108"/>
      <c r="AN686" s="108"/>
      <c r="AO686" s="108"/>
      <c r="AP686" s="108"/>
      <c r="AQ686" s="108"/>
    </row>
    <row r="687" ht="22.5" customHeight="1">
      <c r="B687" s="181"/>
      <c r="C687" s="309"/>
      <c r="D687" s="341"/>
      <c r="E687" s="181"/>
      <c r="F687" s="309"/>
      <c r="G687" s="309"/>
      <c r="H687" s="310"/>
      <c r="I687" s="181"/>
      <c r="J687" s="309"/>
      <c r="K687" s="309"/>
      <c r="L687" s="310"/>
      <c r="M687" s="181"/>
      <c r="N687" s="342"/>
      <c r="O687" s="343"/>
      <c r="P687" s="343"/>
      <c r="Q687" s="344"/>
      <c r="R687" s="345"/>
      <c r="S687" s="343"/>
      <c r="T687" s="343"/>
      <c r="U687" s="344"/>
      <c r="V687" s="345"/>
      <c r="W687" s="343"/>
      <c r="X687" s="343"/>
      <c r="Y687" s="346"/>
      <c r="Z687" s="347"/>
      <c r="AA687" s="310"/>
      <c r="AB687" s="348"/>
      <c r="AC687" s="309"/>
      <c r="AD687" s="309"/>
      <c r="AE687" s="309"/>
      <c r="AF687" s="310"/>
      <c r="AG687" s="349"/>
      <c r="AH687" s="457"/>
      <c r="AI687" s="108"/>
      <c r="AJ687" s="108"/>
      <c r="AK687" s="108"/>
      <c r="AL687" s="108"/>
      <c r="AM687" s="108"/>
      <c r="AN687" s="108"/>
      <c r="AO687" s="108"/>
      <c r="AP687" s="108"/>
      <c r="AQ687" s="108"/>
    </row>
    <row r="688" ht="22.5" customHeight="1">
      <c r="B688" s="315" t="str">
        <f>IF(ISBLANK(D688), "Missing ID",
IF(CONCATENATE(E688:AG690)="", "Unused",
IF(AND(ISBLANK(E688), ISBLANK(I688)), "Missing Headline and Content",
IF(ISBLANK(M688), "Missing Is True",
IF(AND(M688&lt;&gt;"Yes", M688&lt;&gt;"No"), "Is True must be Yes or No",
IF(AND($AJ$3, NOT(ISBLANK(N688)), NOT(ISNUMBER(N688))), "Changes to Followers for Likes must be a Number",
IF(AND($AK$3, NOT(ISBLANK(O688)), NOT(ISNUMBER(O688))), "Changes to Followers for Disikes must be a Number",
IF(AND($AL$3, NOT(ISBLANK(P688)), NOT(ISNUMBER(P688))), "Changes to Followers for Shares must be a Number",
IF(AND($AM$3, NOT(ISBLANK(Q688)), NOT(ISNUMBER(Q688))), "Changes to Followers for Flags must be a Number",
IF(AND($AJ$3, NOT(ISBLANK(R688)), NOT(ISNUMBER(R688))), "Changes to Credibility for Likes must be a Number",
IF(AND($AK$3, NOT(ISBLANK(S688)), NOT(ISNUMBER(S688))), "Changes to Credibility for Disikes must be a Number",
IF(AND($AL$3, NOT(ISBLANK(T688)), NOT(ISNUMBER(T688))), "Changes to Credibility for Shares must be a Number",
IF(AND($AM$3, NOT(ISBLANK(U688)), NOT(ISNUMBER(U688))), "Changes to Credibility for Flags must be a Number",
IF(AND($AJ$3, $AP$3, NOT(ISBLANK(V688)), NOT(ISNUMBER(V688))), "Number of Likes must be a Number",
IF(AND($AK$3, $AP$3, NOT(ISBLANK(W688)), NOT(ISNUMBER(W688))), "Number of Disikes must be a Number",
IF(AND($AL$3, $AP$3, NOT(ISBLANK(X688)), NOT(ISNUMBER(X688))), "Number of Shares must be a Number",
IF(AND($AM$3, $AP$3, NOT(ISBLANK(Y688)), NOT(ISNUMBER(Y688))), "Number of Flags must be a Number",
IF(AND($AJ$3, $AP$3, NOT(ISBLANK(V688)), V688&lt;0), "Number of Likes cannot be Negative",
IF(AND($AK$3, $AP$3, NOT(ISBLANK(W688)), W688&lt;0), "Number of Disikes cannot be Negative",
IF(AND($AL$3, $AP$3, NOT(ISBLANK(X688)), X688&lt;0), "Number of Shares cannot be Negative",
IF(AND($AM$3, $AP$3, NOT(ISBLANK(Y688)), Y688&lt;0), "Number of Flags cannot be Negative",
IF(AND(CONCATENATE(Z688:AH688)&lt;&gt;"", Z688=""), "Missing 1st Comment Source Name",
IF(AND(CONCATENATE(Z688:AH688)&lt;&gt;"", AB688=""), "Missing 1st Comment Message",
IF(AND($AN$3, $AP$3, CONCATENATE(Z688:AH688)&lt;&gt;"", AG688=""), "Missing 1st Comment Likes",
IF(AND($AO$3, $AP$3, CONCATENATE(Z688:AH688)&lt;&gt;"", AH688=""), "Missing 1st Comment Dislikes",
IF(AND(CONCATENATE(Z689:AH689)&lt;&gt;"", Z689=""), "Missing 2nd Comment Source Name",
IF(AND(CONCATENATE(Z689:AH689)&lt;&gt;"", AB689=""), "Missing 2nd Comment Message",
IF(AND($AN$3, $AP$3, CONCATENATE(Z689:AH689)&lt;&gt;"", AG689=""), "Missing 2nd Comment Likes",
IF(AND($AO$3, $AP$3, CONCATENATE(Z689:AH689)&lt;&gt;"", AH689=""), "Missing 2nd Comment Dislikes",
IF(AND(CONCATENATE(Z690:AH690)&lt;&gt;"", Z690=""), "Missing 3rd Comment Source Name",
IF(AND(CONCATENATE(Z690:AH690)&lt;&gt;"", AB690=""), "Missing 3rd Comment Message",
IF(AND($AN$3, $AP$3, CONCATENATE(Z690:AH690)&lt;&gt;"", AG690=""), "Missing 3rd Comment Likes",
IF(AND($AO$3, $AP$3, CONCATENATE(Z690:AH690)&lt;&gt;"", AH690=""), "Missing 3rd Comment Dislikes", "Valid"
)))))))))))))))))))))))))))))))))</f>
        <v>Unused</v>
      </c>
      <c r="C688" s="302"/>
      <c r="D688" s="351" t="s">
        <v>1515</v>
      </c>
      <c r="E688" s="352"/>
      <c r="F688" s="302"/>
      <c r="G688" s="302"/>
      <c r="H688" s="305"/>
      <c r="I688" s="352"/>
      <c r="J688" s="302"/>
      <c r="K688" s="302"/>
      <c r="L688" s="305"/>
      <c r="M688" s="354"/>
      <c r="N688" s="355"/>
      <c r="O688" s="356"/>
      <c r="P688" s="356"/>
      <c r="Q688" s="357"/>
      <c r="R688" s="358"/>
      <c r="S688" s="356"/>
      <c r="T688" s="356"/>
      <c r="U688" s="357"/>
      <c r="V688" s="358"/>
      <c r="W688" s="356"/>
      <c r="X688" s="356"/>
      <c r="Y688" s="359"/>
      <c r="Z688" s="360"/>
      <c r="AA688" s="305"/>
      <c r="AB688" s="354"/>
      <c r="AC688" s="302"/>
      <c r="AD688" s="302"/>
      <c r="AE688" s="302"/>
      <c r="AF688" s="305"/>
      <c r="AG688" s="361"/>
      <c r="AH688" s="458"/>
      <c r="AI688" s="108"/>
      <c r="AJ688" s="108"/>
      <c r="AK688" s="108"/>
      <c r="AL688" s="108"/>
      <c r="AM688" s="108"/>
      <c r="AN688" s="108"/>
      <c r="AO688" s="108"/>
      <c r="AP688" s="108"/>
      <c r="AQ688" s="108"/>
    </row>
    <row r="689" ht="22.5" customHeight="1">
      <c r="B689" s="331"/>
      <c r="D689" s="363"/>
      <c r="E689" s="331"/>
      <c r="H689" s="327"/>
      <c r="I689" s="331"/>
      <c r="L689" s="327"/>
      <c r="M689" s="331"/>
      <c r="N689" s="333"/>
      <c r="O689" s="334"/>
      <c r="P689" s="334"/>
      <c r="Q689" s="335"/>
      <c r="R689" s="336"/>
      <c r="S689" s="334"/>
      <c r="T689" s="334"/>
      <c r="U689" s="335"/>
      <c r="V689" s="336"/>
      <c r="W689" s="334"/>
      <c r="X689" s="334"/>
      <c r="Y689" s="337"/>
      <c r="Z689" s="364"/>
      <c r="AA689" s="327"/>
      <c r="AB689" s="365"/>
      <c r="AF689" s="327"/>
      <c r="AG689" s="366"/>
      <c r="AH689" s="367"/>
      <c r="AI689" s="108"/>
      <c r="AJ689" s="108"/>
      <c r="AK689" s="108"/>
      <c r="AL689" s="108"/>
      <c r="AM689" s="108"/>
      <c r="AN689" s="108"/>
      <c r="AO689" s="108"/>
      <c r="AP689" s="108"/>
      <c r="AQ689" s="108"/>
    </row>
    <row r="690" ht="22.5" customHeight="1">
      <c r="B690" s="181"/>
      <c r="C690" s="309"/>
      <c r="D690" s="368"/>
      <c r="E690" s="181"/>
      <c r="F690" s="309"/>
      <c r="G690" s="309"/>
      <c r="H690" s="310"/>
      <c r="I690" s="181"/>
      <c r="J690" s="309"/>
      <c r="K690" s="309"/>
      <c r="L690" s="310"/>
      <c r="M690" s="181"/>
      <c r="N690" s="342"/>
      <c r="O690" s="343"/>
      <c r="P690" s="343"/>
      <c r="Q690" s="344"/>
      <c r="R690" s="345"/>
      <c r="S690" s="343"/>
      <c r="T690" s="343"/>
      <c r="U690" s="344"/>
      <c r="V690" s="345"/>
      <c r="W690" s="343"/>
      <c r="X690" s="343"/>
      <c r="Y690" s="346"/>
      <c r="Z690" s="369"/>
      <c r="AA690" s="310"/>
      <c r="AB690" s="370"/>
      <c r="AC690" s="309"/>
      <c r="AD690" s="309"/>
      <c r="AE690" s="309"/>
      <c r="AF690" s="310"/>
      <c r="AG690" s="371"/>
      <c r="AH690" s="372"/>
      <c r="AI690" s="108"/>
      <c r="AJ690" s="108"/>
      <c r="AK690" s="108"/>
      <c r="AL690" s="108"/>
      <c r="AM690" s="108"/>
      <c r="AN690" s="108"/>
      <c r="AO690" s="108"/>
      <c r="AP690" s="108"/>
      <c r="AQ690" s="108"/>
    </row>
    <row r="691" ht="22.5" customHeight="1">
      <c r="B691" s="315" t="str">
        <f>IF(ISBLANK(D691), "Missing ID",
IF(CONCATENATE(E691:AG693)="", "Unused",
IF(AND(ISBLANK(E691), ISBLANK(I691)), "Missing Headline and Content",
IF(ISBLANK(M691), "Missing Is True",
IF(AND(M691&lt;&gt;"Yes", M691&lt;&gt;"No"), "Is True must be Yes or No",
IF(AND($AJ$3, NOT(ISBLANK(N691)), NOT(ISNUMBER(N691))), "Changes to Followers for Likes must be a Number",
IF(AND($AK$3, NOT(ISBLANK(O691)), NOT(ISNUMBER(O691))), "Changes to Followers for Disikes must be a Number",
IF(AND($AL$3, NOT(ISBLANK(P691)), NOT(ISNUMBER(P691))), "Changes to Followers for Shares must be a Number",
IF(AND($AM$3, NOT(ISBLANK(Q691)), NOT(ISNUMBER(Q691))), "Changes to Followers for Flags must be a Number",
IF(AND($AJ$3, NOT(ISBLANK(R691)), NOT(ISNUMBER(R691))), "Changes to Credibility for Likes must be a Number",
IF(AND($AK$3, NOT(ISBLANK(S691)), NOT(ISNUMBER(S691))), "Changes to Credibility for Disikes must be a Number",
IF(AND($AL$3, NOT(ISBLANK(T691)), NOT(ISNUMBER(T691))), "Changes to Credibility for Shares must be a Number",
IF(AND($AM$3, NOT(ISBLANK(U691)), NOT(ISNUMBER(U691))), "Changes to Credibility for Flags must be a Number",
IF(AND($AJ$3, $AP$3, NOT(ISBLANK(V691)), NOT(ISNUMBER(V691))), "Number of Likes must be a Number",
IF(AND($AK$3, $AP$3, NOT(ISBLANK(W691)), NOT(ISNUMBER(W691))), "Number of Disikes must be a Number",
IF(AND($AL$3, $AP$3, NOT(ISBLANK(X691)), NOT(ISNUMBER(X691))), "Number of Shares must be a Number",
IF(AND($AM$3, $AP$3, NOT(ISBLANK(Y691)), NOT(ISNUMBER(Y691))), "Number of Flags must be a Number",
IF(AND($AJ$3, $AP$3, NOT(ISBLANK(V691)), V691&lt;0), "Number of Likes cannot be Negative",
IF(AND($AK$3, $AP$3, NOT(ISBLANK(W691)), W691&lt;0), "Number of Disikes cannot be Negative",
IF(AND($AL$3, $AP$3, NOT(ISBLANK(X691)), X691&lt;0), "Number of Shares cannot be Negative",
IF(AND($AM$3, $AP$3, NOT(ISBLANK(Y691)), Y691&lt;0), "Number of Flags cannot be Negative",
IF(AND(CONCATENATE(Z691:AH691)&lt;&gt;"", Z691=""), "Missing 1st Comment Source Name",
IF(AND(CONCATENATE(Z691:AH691)&lt;&gt;"", AB691=""), "Missing 1st Comment Message",
IF(AND($AN$3, $AP$3, CONCATENATE(Z691:AH691)&lt;&gt;"", AG691=""), "Missing 1st Comment Likes",
IF(AND($AO$3, $AP$3, CONCATENATE(Z691:AH691)&lt;&gt;"", AH691=""), "Missing 1st Comment Dislikes",
IF(AND(CONCATENATE(Z692:AH692)&lt;&gt;"", Z692=""), "Missing 2nd Comment Source Name",
IF(AND(CONCATENATE(Z692:AH692)&lt;&gt;"", AB692=""), "Missing 2nd Comment Message",
IF(AND($AN$3, $AP$3, CONCATENATE(Z692:AH692)&lt;&gt;"", AG692=""), "Missing 2nd Comment Likes",
IF(AND($AO$3, $AP$3, CONCATENATE(Z692:AH692)&lt;&gt;"", AH692=""), "Missing 2nd Comment Dislikes",
IF(AND(CONCATENATE(Z693:AH693)&lt;&gt;"", Z693=""), "Missing 3rd Comment Source Name",
IF(AND(CONCATENATE(Z693:AH693)&lt;&gt;"", AB693=""), "Missing 3rd Comment Message",
IF(AND($AN$3, $AP$3, CONCATENATE(Z693:AH693)&lt;&gt;"", AG693=""), "Missing 3rd Comment Likes",
IF(AND($AO$3, $AP$3, CONCATENATE(Z693:AH693)&lt;&gt;"", AH693=""), "Missing 3rd Comment Dislikes", "Valid"
)))))))))))))))))))))))))))))))))</f>
        <v>Unused</v>
      </c>
      <c r="C691" s="302"/>
      <c r="D691" s="316" t="s">
        <v>1516</v>
      </c>
      <c r="E691" s="317"/>
      <c r="F691" s="302"/>
      <c r="G691" s="302"/>
      <c r="H691" s="305"/>
      <c r="I691" s="317"/>
      <c r="J691" s="302"/>
      <c r="K691" s="302"/>
      <c r="L691" s="305"/>
      <c r="M691" s="319"/>
      <c r="N691" s="450"/>
      <c r="O691" s="451"/>
      <c r="P691" s="451"/>
      <c r="Q691" s="452"/>
      <c r="R691" s="453"/>
      <c r="S691" s="451"/>
      <c r="T691" s="451"/>
      <c r="U691" s="452"/>
      <c r="V691" s="453"/>
      <c r="W691" s="451"/>
      <c r="X691" s="451"/>
      <c r="Y691" s="454"/>
      <c r="Z691" s="325"/>
      <c r="AA691" s="305"/>
      <c r="AB691" s="319"/>
      <c r="AC691" s="302"/>
      <c r="AD691" s="302"/>
      <c r="AE691" s="302"/>
      <c r="AF691" s="305"/>
      <c r="AG691" s="328"/>
      <c r="AH691" s="455"/>
      <c r="AI691" s="108"/>
      <c r="AJ691" s="108"/>
      <c r="AK691" s="108"/>
      <c r="AL691" s="108"/>
      <c r="AM691" s="108"/>
      <c r="AN691" s="108"/>
      <c r="AO691" s="108"/>
      <c r="AP691" s="108"/>
      <c r="AQ691" s="108"/>
    </row>
    <row r="692" ht="22.5" customHeight="1">
      <c r="B692" s="331"/>
      <c r="D692" s="332"/>
      <c r="E692" s="331"/>
      <c r="H692" s="327"/>
      <c r="I692" s="331"/>
      <c r="L692" s="327"/>
      <c r="M692" s="331"/>
      <c r="N692" s="333"/>
      <c r="O692" s="334"/>
      <c r="P692" s="334"/>
      <c r="Q692" s="335"/>
      <c r="R692" s="336"/>
      <c r="S692" s="334"/>
      <c r="T692" s="334"/>
      <c r="U692" s="335"/>
      <c r="V692" s="336"/>
      <c r="W692" s="334"/>
      <c r="X692" s="334"/>
      <c r="Y692" s="337"/>
      <c r="Z692" s="338"/>
      <c r="AA692" s="327"/>
      <c r="AB692" s="326"/>
      <c r="AF692" s="327"/>
      <c r="AG692" s="339"/>
      <c r="AH692" s="456"/>
      <c r="AI692" s="108"/>
      <c r="AJ692" s="108"/>
      <c r="AK692" s="108"/>
      <c r="AL692" s="108"/>
      <c r="AM692" s="108"/>
      <c r="AN692" s="108"/>
      <c r="AO692" s="108"/>
      <c r="AP692" s="108"/>
      <c r="AQ692" s="108"/>
    </row>
    <row r="693" ht="22.5" customHeight="1">
      <c r="B693" s="181"/>
      <c r="C693" s="309"/>
      <c r="D693" s="341"/>
      <c r="E693" s="181"/>
      <c r="F693" s="309"/>
      <c r="G693" s="309"/>
      <c r="H693" s="310"/>
      <c r="I693" s="181"/>
      <c r="J693" s="309"/>
      <c r="K693" s="309"/>
      <c r="L693" s="310"/>
      <c r="M693" s="181"/>
      <c r="N693" s="342"/>
      <c r="O693" s="343"/>
      <c r="P693" s="343"/>
      <c r="Q693" s="344"/>
      <c r="R693" s="345"/>
      <c r="S693" s="343"/>
      <c r="T693" s="343"/>
      <c r="U693" s="344"/>
      <c r="V693" s="345"/>
      <c r="W693" s="343"/>
      <c r="X693" s="343"/>
      <c r="Y693" s="346"/>
      <c r="Z693" s="347"/>
      <c r="AA693" s="310"/>
      <c r="AB693" s="348"/>
      <c r="AC693" s="309"/>
      <c r="AD693" s="309"/>
      <c r="AE693" s="309"/>
      <c r="AF693" s="310"/>
      <c r="AG693" s="349"/>
      <c r="AH693" s="457"/>
      <c r="AI693" s="108"/>
      <c r="AJ693" s="108"/>
      <c r="AK693" s="108"/>
      <c r="AL693" s="108"/>
      <c r="AM693" s="108"/>
      <c r="AN693" s="108"/>
      <c r="AO693" s="108"/>
      <c r="AP693" s="108"/>
      <c r="AQ693" s="108"/>
    </row>
    <row r="694" ht="22.5" customHeight="1">
      <c r="B694" s="315" t="str">
        <f>IF(ISBLANK(D694), "Missing ID",
IF(CONCATENATE(E694:AG696)="", "Unused",
IF(AND(ISBLANK(E694), ISBLANK(I694)), "Missing Headline and Content",
IF(ISBLANK(M694), "Missing Is True",
IF(AND(M694&lt;&gt;"Yes", M694&lt;&gt;"No"), "Is True must be Yes or No",
IF(AND($AJ$3, NOT(ISBLANK(N694)), NOT(ISNUMBER(N694))), "Changes to Followers for Likes must be a Number",
IF(AND($AK$3, NOT(ISBLANK(O694)), NOT(ISNUMBER(O694))), "Changes to Followers for Disikes must be a Number",
IF(AND($AL$3, NOT(ISBLANK(P694)), NOT(ISNUMBER(P694))), "Changes to Followers for Shares must be a Number",
IF(AND($AM$3, NOT(ISBLANK(Q694)), NOT(ISNUMBER(Q694))), "Changes to Followers for Flags must be a Number",
IF(AND($AJ$3, NOT(ISBLANK(R694)), NOT(ISNUMBER(R694))), "Changes to Credibility for Likes must be a Number",
IF(AND($AK$3, NOT(ISBLANK(S694)), NOT(ISNUMBER(S694))), "Changes to Credibility for Disikes must be a Number",
IF(AND($AL$3, NOT(ISBLANK(T694)), NOT(ISNUMBER(T694))), "Changes to Credibility for Shares must be a Number",
IF(AND($AM$3, NOT(ISBLANK(U694)), NOT(ISNUMBER(U694))), "Changes to Credibility for Flags must be a Number",
IF(AND($AJ$3, $AP$3, NOT(ISBLANK(V694)), NOT(ISNUMBER(V694))), "Number of Likes must be a Number",
IF(AND($AK$3, $AP$3, NOT(ISBLANK(W694)), NOT(ISNUMBER(W694))), "Number of Disikes must be a Number",
IF(AND($AL$3, $AP$3, NOT(ISBLANK(X694)), NOT(ISNUMBER(X694))), "Number of Shares must be a Number",
IF(AND($AM$3, $AP$3, NOT(ISBLANK(Y694)), NOT(ISNUMBER(Y694))), "Number of Flags must be a Number",
IF(AND($AJ$3, $AP$3, NOT(ISBLANK(V694)), V694&lt;0), "Number of Likes cannot be Negative",
IF(AND($AK$3, $AP$3, NOT(ISBLANK(W694)), W694&lt;0), "Number of Disikes cannot be Negative",
IF(AND($AL$3, $AP$3, NOT(ISBLANK(X694)), X694&lt;0), "Number of Shares cannot be Negative",
IF(AND($AM$3, $AP$3, NOT(ISBLANK(Y694)), Y694&lt;0), "Number of Flags cannot be Negative",
IF(AND(CONCATENATE(Z694:AH694)&lt;&gt;"", Z694=""), "Missing 1st Comment Source Name",
IF(AND(CONCATENATE(Z694:AH694)&lt;&gt;"", AB694=""), "Missing 1st Comment Message",
IF(AND($AN$3, $AP$3, CONCATENATE(Z694:AH694)&lt;&gt;"", AG694=""), "Missing 1st Comment Likes",
IF(AND($AO$3, $AP$3, CONCATENATE(Z694:AH694)&lt;&gt;"", AH694=""), "Missing 1st Comment Dislikes",
IF(AND(CONCATENATE(Z695:AH695)&lt;&gt;"", Z695=""), "Missing 2nd Comment Source Name",
IF(AND(CONCATENATE(Z695:AH695)&lt;&gt;"", AB695=""), "Missing 2nd Comment Message",
IF(AND($AN$3, $AP$3, CONCATENATE(Z695:AH695)&lt;&gt;"", AG695=""), "Missing 2nd Comment Likes",
IF(AND($AO$3, $AP$3, CONCATENATE(Z695:AH695)&lt;&gt;"", AH695=""), "Missing 2nd Comment Dislikes",
IF(AND(CONCATENATE(Z696:AH696)&lt;&gt;"", Z696=""), "Missing 3rd Comment Source Name",
IF(AND(CONCATENATE(Z696:AH696)&lt;&gt;"", AB696=""), "Missing 3rd Comment Message",
IF(AND($AN$3, $AP$3, CONCATENATE(Z696:AH696)&lt;&gt;"", AG696=""), "Missing 3rd Comment Likes",
IF(AND($AO$3, $AP$3, CONCATENATE(Z696:AH696)&lt;&gt;"", AH696=""), "Missing 3rd Comment Dislikes", "Valid"
)))))))))))))))))))))))))))))))))</f>
        <v>Unused</v>
      </c>
      <c r="C694" s="302"/>
      <c r="D694" s="351" t="s">
        <v>1517</v>
      </c>
      <c r="E694" s="352"/>
      <c r="F694" s="302"/>
      <c r="G694" s="302"/>
      <c r="H694" s="305"/>
      <c r="I694" s="352"/>
      <c r="J694" s="302"/>
      <c r="K694" s="302"/>
      <c r="L694" s="305"/>
      <c r="M694" s="354"/>
      <c r="N694" s="355"/>
      <c r="O694" s="356"/>
      <c r="P694" s="356"/>
      <c r="Q694" s="357"/>
      <c r="R694" s="358"/>
      <c r="S694" s="356"/>
      <c r="T694" s="356"/>
      <c r="U694" s="357"/>
      <c r="V694" s="358"/>
      <c r="W694" s="356"/>
      <c r="X694" s="356"/>
      <c r="Y694" s="359"/>
      <c r="Z694" s="360"/>
      <c r="AA694" s="305"/>
      <c r="AB694" s="354"/>
      <c r="AC694" s="302"/>
      <c r="AD694" s="302"/>
      <c r="AE694" s="302"/>
      <c r="AF694" s="305"/>
      <c r="AG694" s="361"/>
      <c r="AH694" s="458"/>
      <c r="AI694" s="108"/>
      <c r="AJ694" s="108"/>
      <c r="AK694" s="108"/>
      <c r="AL694" s="108"/>
      <c r="AM694" s="108"/>
      <c r="AN694" s="108"/>
      <c r="AO694" s="108"/>
      <c r="AP694" s="108"/>
      <c r="AQ694" s="108"/>
    </row>
    <row r="695" ht="22.5" customHeight="1">
      <c r="B695" s="331"/>
      <c r="D695" s="363"/>
      <c r="E695" s="331"/>
      <c r="H695" s="327"/>
      <c r="I695" s="331"/>
      <c r="L695" s="327"/>
      <c r="M695" s="331"/>
      <c r="N695" s="333"/>
      <c r="O695" s="334"/>
      <c r="P695" s="334"/>
      <c r="Q695" s="335"/>
      <c r="R695" s="336"/>
      <c r="S695" s="334"/>
      <c r="T695" s="334"/>
      <c r="U695" s="335"/>
      <c r="V695" s="336"/>
      <c r="W695" s="334"/>
      <c r="X695" s="334"/>
      <c r="Y695" s="337"/>
      <c r="Z695" s="364"/>
      <c r="AA695" s="327"/>
      <c r="AB695" s="365"/>
      <c r="AF695" s="327"/>
      <c r="AG695" s="366"/>
      <c r="AH695" s="367"/>
      <c r="AI695" s="108"/>
      <c r="AJ695" s="108"/>
      <c r="AK695" s="108"/>
      <c r="AL695" s="108"/>
      <c r="AM695" s="108"/>
      <c r="AN695" s="108"/>
      <c r="AO695" s="108"/>
      <c r="AP695" s="108"/>
      <c r="AQ695" s="108"/>
    </row>
    <row r="696" ht="22.5" customHeight="1">
      <c r="B696" s="181"/>
      <c r="C696" s="309"/>
      <c r="D696" s="368"/>
      <c r="E696" s="181"/>
      <c r="F696" s="309"/>
      <c r="G696" s="309"/>
      <c r="H696" s="310"/>
      <c r="I696" s="181"/>
      <c r="J696" s="309"/>
      <c r="K696" s="309"/>
      <c r="L696" s="310"/>
      <c r="M696" s="181"/>
      <c r="N696" s="342"/>
      <c r="O696" s="343"/>
      <c r="P696" s="343"/>
      <c r="Q696" s="344"/>
      <c r="R696" s="345"/>
      <c r="S696" s="343"/>
      <c r="T696" s="343"/>
      <c r="U696" s="344"/>
      <c r="V696" s="345"/>
      <c r="W696" s="343"/>
      <c r="X696" s="343"/>
      <c r="Y696" s="346"/>
      <c r="Z696" s="369"/>
      <c r="AA696" s="310"/>
      <c r="AB696" s="370"/>
      <c r="AC696" s="309"/>
      <c r="AD696" s="309"/>
      <c r="AE696" s="309"/>
      <c r="AF696" s="310"/>
      <c r="AG696" s="371"/>
      <c r="AH696" s="372"/>
      <c r="AI696" s="108"/>
      <c r="AJ696" s="108"/>
      <c r="AK696" s="108"/>
      <c r="AL696" s="108"/>
      <c r="AM696" s="108"/>
      <c r="AN696" s="108"/>
      <c r="AO696" s="108"/>
      <c r="AP696" s="108"/>
      <c r="AQ696" s="108"/>
    </row>
    <row r="697" ht="22.5" customHeight="1">
      <c r="B697" s="315" t="str">
        <f>IF(ISBLANK(D697), "Missing ID",
IF(CONCATENATE(E697:AG699)="", "Unused",
IF(AND(ISBLANK(E697), ISBLANK(I697)), "Missing Headline and Content",
IF(ISBLANK(M697), "Missing Is True",
IF(AND(M697&lt;&gt;"Yes", M697&lt;&gt;"No"), "Is True must be Yes or No",
IF(AND($AJ$3, NOT(ISBLANK(N697)), NOT(ISNUMBER(N697))), "Changes to Followers for Likes must be a Number",
IF(AND($AK$3, NOT(ISBLANK(O697)), NOT(ISNUMBER(O697))), "Changes to Followers for Disikes must be a Number",
IF(AND($AL$3, NOT(ISBLANK(P697)), NOT(ISNUMBER(P697))), "Changes to Followers for Shares must be a Number",
IF(AND($AM$3, NOT(ISBLANK(Q697)), NOT(ISNUMBER(Q697))), "Changes to Followers for Flags must be a Number",
IF(AND($AJ$3, NOT(ISBLANK(R697)), NOT(ISNUMBER(R697))), "Changes to Credibility for Likes must be a Number",
IF(AND($AK$3, NOT(ISBLANK(S697)), NOT(ISNUMBER(S697))), "Changes to Credibility for Disikes must be a Number",
IF(AND($AL$3, NOT(ISBLANK(T697)), NOT(ISNUMBER(T697))), "Changes to Credibility for Shares must be a Number",
IF(AND($AM$3, NOT(ISBLANK(U697)), NOT(ISNUMBER(U697))), "Changes to Credibility for Flags must be a Number",
IF(AND($AJ$3, $AP$3, NOT(ISBLANK(V697)), NOT(ISNUMBER(V697))), "Number of Likes must be a Number",
IF(AND($AK$3, $AP$3, NOT(ISBLANK(W697)), NOT(ISNUMBER(W697))), "Number of Disikes must be a Number",
IF(AND($AL$3, $AP$3, NOT(ISBLANK(X697)), NOT(ISNUMBER(X697))), "Number of Shares must be a Number",
IF(AND($AM$3, $AP$3, NOT(ISBLANK(Y697)), NOT(ISNUMBER(Y697))), "Number of Flags must be a Number",
IF(AND($AJ$3, $AP$3, NOT(ISBLANK(V697)), V697&lt;0), "Number of Likes cannot be Negative",
IF(AND($AK$3, $AP$3, NOT(ISBLANK(W697)), W697&lt;0), "Number of Disikes cannot be Negative",
IF(AND($AL$3, $AP$3, NOT(ISBLANK(X697)), X697&lt;0), "Number of Shares cannot be Negative",
IF(AND($AM$3, $AP$3, NOT(ISBLANK(Y697)), Y697&lt;0), "Number of Flags cannot be Negative",
IF(AND(CONCATENATE(Z697:AH697)&lt;&gt;"", Z697=""), "Missing 1st Comment Source Name",
IF(AND(CONCATENATE(Z697:AH697)&lt;&gt;"", AB697=""), "Missing 1st Comment Message",
IF(AND($AN$3, $AP$3, CONCATENATE(Z697:AH697)&lt;&gt;"", AG697=""), "Missing 1st Comment Likes",
IF(AND($AO$3, $AP$3, CONCATENATE(Z697:AH697)&lt;&gt;"", AH697=""), "Missing 1st Comment Dislikes",
IF(AND(CONCATENATE(Z698:AH698)&lt;&gt;"", Z698=""), "Missing 2nd Comment Source Name",
IF(AND(CONCATENATE(Z698:AH698)&lt;&gt;"", AB698=""), "Missing 2nd Comment Message",
IF(AND($AN$3, $AP$3, CONCATENATE(Z698:AH698)&lt;&gt;"", AG698=""), "Missing 2nd Comment Likes",
IF(AND($AO$3, $AP$3, CONCATENATE(Z698:AH698)&lt;&gt;"", AH698=""), "Missing 2nd Comment Dislikes",
IF(AND(CONCATENATE(Z699:AH699)&lt;&gt;"", Z699=""), "Missing 3rd Comment Source Name",
IF(AND(CONCATENATE(Z699:AH699)&lt;&gt;"", AB699=""), "Missing 3rd Comment Message",
IF(AND($AN$3, $AP$3, CONCATENATE(Z699:AH699)&lt;&gt;"", AG699=""), "Missing 3rd Comment Likes",
IF(AND($AO$3, $AP$3, CONCATENATE(Z699:AH699)&lt;&gt;"", AH699=""), "Missing 3rd Comment Dislikes", "Valid"
)))))))))))))))))))))))))))))))))</f>
        <v>Unused</v>
      </c>
      <c r="C697" s="302"/>
      <c r="D697" s="316" t="s">
        <v>1518</v>
      </c>
      <c r="E697" s="317"/>
      <c r="F697" s="302"/>
      <c r="G697" s="302"/>
      <c r="H697" s="305"/>
      <c r="I697" s="317"/>
      <c r="J697" s="302"/>
      <c r="K697" s="302"/>
      <c r="L697" s="305"/>
      <c r="M697" s="319"/>
      <c r="N697" s="450"/>
      <c r="O697" s="451"/>
      <c r="P697" s="451"/>
      <c r="Q697" s="452"/>
      <c r="R697" s="453"/>
      <c r="S697" s="451"/>
      <c r="T697" s="451"/>
      <c r="U697" s="452"/>
      <c r="V697" s="453"/>
      <c r="W697" s="451"/>
      <c r="X697" s="451"/>
      <c r="Y697" s="454"/>
      <c r="Z697" s="325"/>
      <c r="AA697" s="305"/>
      <c r="AB697" s="319"/>
      <c r="AC697" s="302"/>
      <c r="AD697" s="302"/>
      <c r="AE697" s="302"/>
      <c r="AF697" s="305"/>
      <c r="AG697" s="328"/>
      <c r="AH697" s="455"/>
      <c r="AI697" s="108"/>
      <c r="AJ697" s="108"/>
      <c r="AK697" s="108"/>
      <c r="AL697" s="108"/>
      <c r="AM697" s="108"/>
      <c r="AN697" s="108"/>
      <c r="AO697" s="108"/>
      <c r="AP697" s="108"/>
      <c r="AQ697" s="108"/>
    </row>
    <row r="698" ht="22.5" customHeight="1">
      <c r="B698" s="331"/>
      <c r="D698" s="332"/>
      <c r="E698" s="331"/>
      <c r="H698" s="327"/>
      <c r="I698" s="331"/>
      <c r="L698" s="327"/>
      <c r="M698" s="331"/>
      <c r="N698" s="333"/>
      <c r="O698" s="334"/>
      <c r="P698" s="334"/>
      <c r="Q698" s="335"/>
      <c r="R698" s="336"/>
      <c r="S698" s="334"/>
      <c r="T698" s="334"/>
      <c r="U698" s="335"/>
      <c r="V698" s="336"/>
      <c r="W698" s="334"/>
      <c r="X698" s="334"/>
      <c r="Y698" s="337"/>
      <c r="Z698" s="338"/>
      <c r="AA698" s="327"/>
      <c r="AB698" s="326"/>
      <c r="AF698" s="327"/>
      <c r="AG698" s="339"/>
      <c r="AH698" s="456"/>
      <c r="AI698" s="108"/>
      <c r="AJ698" s="108"/>
      <c r="AK698" s="108"/>
      <c r="AL698" s="108"/>
      <c r="AM698" s="108"/>
      <c r="AN698" s="108"/>
      <c r="AO698" s="108"/>
      <c r="AP698" s="108"/>
      <c r="AQ698" s="108"/>
    </row>
    <row r="699" ht="22.5" customHeight="1">
      <c r="B699" s="181"/>
      <c r="C699" s="309"/>
      <c r="D699" s="341"/>
      <c r="E699" s="181"/>
      <c r="F699" s="309"/>
      <c r="G699" s="309"/>
      <c r="H699" s="310"/>
      <c r="I699" s="181"/>
      <c r="J699" s="309"/>
      <c r="K699" s="309"/>
      <c r="L699" s="310"/>
      <c r="M699" s="181"/>
      <c r="N699" s="342"/>
      <c r="O699" s="343"/>
      <c r="P699" s="343"/>
      <c r="Q699" s="344"/>
      <c r="R699" s="345"/>
      <c r="S699" s="343"/>
      <c r="T699" s="343"/>
      <c r="U699" s="344"/>
      <c r="V699" s="345"/>
      <c r="W699" s="343"/>
      <c r="X699" s="343"/>
      <c r="Y699" s="346"/>
      <c r="Z699" s="347"/>
      <c r="AA699" s="310"/>
      <c r="AB699" s="348"/>
      <c r="AC699" s="309"/>
      <c r="AD699" s="309"/>
      <c r="AE699" s="309"/>
      <c r="AF699" s="310"/>
      <c r="AG699" s="349"/>
      <c r="AH699" s="457"/>
      <c r="AI699" s="108"/>
      <c r="AJ699" s="108"/>
      <c r="AK699" s="108"/>
      <c r="AL699" s="108"/>
      <c r="AM699" s="108"/>
      <c r="AN699" s="108"/>
      <c r="AO699" s="108"/>
      <c r="AP699" s="108"/>
      <c r="AQ699" s="108"/>
    </row>
    <row r="700" ht="22.5" customHeight="1">
      <c r="B700" s="315" t="str">
        <f>IF(ISBLANK(D700), "Missing ID",
IF(CONCATENATE(E700:AG702)="", "Unused",
IF(AND(ISBLANK(E700), ISBLANK(I700)), "Missing Headline and Content",
IF(ISBLANK(M700), "Missing Is True",
IF(AND(M700&lt;&gt;"Yes", M700&lt;&gt;"No"), "Is True must be Yes or No",
IF(AND($AJ$3, NOT(ISBLANK(N700)), NOT(ISNUMBER(N700))), "Changes to Followers for Likes must be a Number",
IF(AND($AK$3, NOT(ISBLANK(O700)), NOT(ISNUMBER(O700))), "Changes to Followers for Disikes must be a Number",
IF(AND($AL$3, NOT(ISBLANK(P700)), NOT(ISNUMBER(P700))), "Changes to Followers for Shares must be a Number",
IF(AND($AM$3, NOT(ISBLANK(Q700)), NOT(ISNUMBER(Q700))), "Changes to Followers for Flags must be a Number",
IF(AND($AJ$3, NOT(ISBLANK(R700)), NOT(ISNUMBER(R700))), "Changes to Credibility for Likes must be a Number",
IF(AND($AK$3, NOT(ISBLANK(S700)), NOT(ISNUMBER(S700))), "Changes to Credibility for Disikes must be a Number",
IF(AND($AL$3, NOT(ISBLANK(T700)), NOT(ISNUMBER(T700))), "Changes to Credibility for Shares must be a Number",
IF(AND($AM$3, NOT(ISBLANK(U700)), NOT(ISNUMBER(U700))), "Changes to Credibility for Flags must be a Number",
IF(AND($AJ$3, $AP$3, NOT(ISBLANK(V700)), NOT(ISNUMBER(V700))), "Number of Likes must be a Number",
IF(AND($AK$3, $AP$3, NOT(ISBLANK(W700)), NOT(ISNUMBER(W700))), "Number of Disikes must be a Number",
IF(AND($AL$3, $AP$3, NOT(ISBLANK(X700)), NOT(ISNUMBER(X700))), "Number of Shares must be a Number",
IF(AND($AM$3, $AP$3, NOT(ISBLANK(Y700)), NOT(ISNUMBER(Y700))), "Number of Flags must be a Number",
IF(AND($AJ$3, $AP$3, NOT(ISBLANK(V700)), V700&lt;0), "Number of Likes cannot be Negative",
IF(AND($AK$3, $AP$3, NOT(ISBLANK(W700)), W700&lt;0), "Number of Disikes cannot be Negative",
IF(AND($AL$3, $AP$3, NOT(ISBLANK(X700)), X700&lt;0), "Number of Shares cannot be Negative",
IF(AND($AM$3, $AP$3, NOT(ISBLANK(Y700)), Y700&lt;0), "Number of Flags cannot be Negative",
IF(AND(CONCATENATE(Z700:AH700)&lt;&gt;"", Z700=""), "Missing 1st Comment Source Name",
IF(AND(CONCATENATE(Z700:AH700)&lt;&gt;"", AB700=""), "Missing 1st Comment Message",
IF(AND($AN$3, $AP$3, CONCATENATE(Z700:AH700)&lt;&gt;"", AG700=""), "Missing 1st Comment Likes",
IF(AND($AO$3, $AP$3, CONCATENATE(Z700:AH700)&lt;&gt;"", AH700=""), "Missing 1st Comment Dislikes",
IF(AND(CONCATENATE(Z701:AH701)&lt;&gt;"", Z701=""), "Missing 2nd Comment Source Name",
IF(AND(CONCATENATE(Z701:AH701)&lt;&gt;"", AB701=""), "Missing 2nd Comment Message",
IF(AND($AN$3, $AP$3, CONCATENATE(Z701:AH701)&lt;&gt;"", AG701=""), "Missing 2nd Comment Likes",
IF(AND($AO$3, $AP$3, CONCATENATE(Z701:AH701)&lt;&gt;"", AH701=""), "Missing 2nd Comment Dislikes",
IF(AND(CONCATENATE(Z702:AH702)&lt;&gt;"", Z702=""), "Missing 3rd Comment Source Name",
IF(AND(CONCATENATE(Z702:AH702)&lt;&gt;"", AB702=""), "Missing 3rd Comment Message",
IF(AND($AN$3, $AP$3, CONCATENATE(Z702:AH702)&lt;&gt;"", AG702=""), "Missing 3rd Comment Likes",
IF(AND($AO$3, $AP$3, CONCATENATE(Z702:AH702)&lt;&gt;"", AH702=""), "Missing 3rd Comment Dislikes", "Valid"
)))))))))))))))))))))))))))))))))</f>
        <v>Unused</v>
      </c>
      <c r="C700" s="302"/>
      <c r="D700" s="351" t="s">
        <v>1519</v>
      </c>
      <c r="E700" s="352"/>
      <c r="F700" s="302"/>
      <c r="G700" s="302"/>
      <c r="H700" s="305"/>
      <c r="I700" s="352"/>
      <c r="J700" s="302"/>
      <c r="K700" s="302"/>
      <c r="L700" s="305"/>
      <c r="M700" s="354"/>
      <c r="N700" s="355"/>
      <c r="O700" s="356"/>
      <c r="P700" s="356"/>
      <c r="Q700" s="357"/>
      <c r="R700" s="358"/>
      <c r="S700" s="356"/>
      <c r="T700" s="356"/>
      <c r="U700" s="357"/>
      <c r="V700" s="358"/>
      <c r="W700" s="356"/>
      <c r="X700" s="356"/>
      <c r="Y700" s="359"/>
      <c r="Z700" s="360"/>
      <c r="AA700" s="305"/>
      <c r="AB700" s="354"/>
      <c r="AC700" s="302"/>
      <c r="AD700" s="302"/>
      <c r="AE700" s="302"/>
      <c r="AF700" s="305"/>
      <c r="AG700" s="361"/>
      <c r="AH700" s="458"/>
      <c r="AI700" s="108"/>
      <c r="AJ700" s="108"/>
      <c r="AK700" s="108"/>
      <c r="AL700" s="108"/>
      <c r="AM700" s="108"/>
      <c r="AN700" s="108"/>
      <c r="AO700" s="108"/>
      <c r="AP700" s="108"/>
      <c r="AQ700" s="108"/>
    </row>
    <row r="701" ht="22.5" customHeight="1">
      <c r="B701" s="331"/>
      <c r="D701" s="363"/>
      <c r="E701" s="331"/>
      <c r="H701" s="327"/>
      <c r="I701" s="331"/>
      <c r="L701" s="327"/>
      <c r="M701" s="331"/>
      <c r="N701" s="333"/>
      <c r="O701" s="334"/>
      <c r="P701" s="334"/>
      <c r="Q701" s="335"/>
      <c r="R701" s="336"/>
      <c r="S701" s="334"/>
      <c r="T701" s="334"/>
      <c r="U701" s="335"/>
      <c r="V701" s="336"/>
      <c r="W701" s="334"/>
      <c r="X701" s="334"/>
      <c r="Y701" s="337"/>
      <c r="Z701" s="364"/>
      <c r="AA701" s="327"/>
      <c r="AB701" s="365"/>
      <c r="AF701" s="327"/>
      <c r="AG701" s="366"/>
      <c r="AH701" s="367"/>
      <c r="AI701" s="108"/>
      <c r="AJ701" s="108"/>
      <c r="AK701" s="108"/>
      <c r="AL701" s="108"/>
      <c r="AM701" s="108"/>
      <c r="AN701" s="108"/>
      <c r="AO701" s="108"/>
      <c r="AP701" s="108"/>
      <c r="AQ701" s="108"/>
    </row>
    <row r="702" ht="22.5" customHeight="1">
      <c r="B702" s="181"/>
      <c r="C702" s="309"/>
      <c r="D702" s="368"/>
      <c r="E702" s="181"/>
      <c r="F702" s="309"/>
      <c r="G702" s="309"/>
      <c r="H702" s="310"/>
      <c r="I702" s="181"/>
      <c r="J702" s="309"/>
      <c r="K702" s="309"/>
      <c r="L702" s="310"/>
      <c r="M702" s="181"/>
      <c r="N702" s="342"/>
      <c r="O702" s="343"/>
      <c r="P702" s="343"/>
      <c r="Q702" s="344"/>
      <c r="R702" s="345"/>
      <c r="S702" s="343"/>
      <c r="T702" s="343"/>
      <c r="U702" s="344"/>
      <c r="V702" s="345"/>
      <c r="W702" s="343"/>
      <c r="X702" s="343"/>
      <c r="Y702" s="346"/>
      <c r="Z702" s="369"/>
      <c r="AA702" s="310"/>
      <c r="AB702" s="370"/>
      <c r="AC702" s="309"/>
      <c r="AD702" s="309"/>
      <c r="AE702" s="309"/>
      <c r="AF702" s="310"/>
      <c r="AG702" s="371"/>
      <c r="AH702" s="372"/>
      <c r="AI702" s="108"/>
      <c r="AJ702" s="108"/>
      <c r="AK702" s="108"/>
      <c r="AL702" s="108"/>
      <c r="AM702" s="108"/>
      <c r="AN702" s="108"/>
      <c r="AO702" s="108"/>
      <c r="AP702" s="108"/>
      <c r="AQ702" s="108"/>
    </row>
    <row r="703" ht="22.5" customHeight="1">
      <c r="B703" s="315" t="str">
        <f>IF(ISBLANK(D703), "Missing ID",
IF(CONCATENATE(E703:AG705)="", "Unused",
IF(AND(ISBLANK(E703), ISBLANK(I703)), "Missing Headline and Content",
IF(ISBLANK(M703), "Missing Is True",
IF(AND(M703&lt;&gt;"Yes", M703&lt;&gt;"No"), "Is True must be Yes or No",
IF(AND($AJ$3, NOT(ISBLANK(N703)), NOT(ISNUMBER(N703))), "Changes to Followers for Likes must be a Number",
IF(AND($AK$3, NOT(ISBLANK(O703)), NOT(ISNUMBER(O703))), "Changes to Followers for Disikes must be a Number",
IF(AND($AL$3, NOT(ISBLANK(P703)), NOT(ISNUMBER(P703))), "Changes to Followers for Shares must be a Number",
IF(AND($AM$3, NOT(ISBLANK(Q703)), NOT(ISNUMBER(Q703))), "Changes to Followers for Flags must be a Number",
IF(AND($AJ$3, NOT(ISBLANK(R703)), NOT(ISNUMBER(R703))), "Changes to Credibility for Likes must be a Number",
IF(AND($AK$3, NOT(ISBLANK(S703)), NOT(ISNUMBER(S703))), "Changes to Credibility for Disikes must be a Number",
IF(AND($AL$3, NOT(ISBLANK(T703)), NOT(ISNUMBER(T703))), "Changes to Credibility for Shares must be a Number",
IF(AND($AM$3, NOT(ISBLANK(U703)), NOT(ISNUMBER(U703))), "Changes to Credibility for Flags must be a Number",
IF(AND($AJ$3, $AP$3, NOT(ISBLANK(V703)), NOT(ISNUMBER(V703))), "Number of Likes must be a Number",
IF(AND($AK$3, $AP$3, NOT(ISBLANK(W703)), NOT(ISNUMBER(W703))), "Number of Disikes must be a Number",
IF(AND($AL$3, $AP$3, NOT(ISBLANK(X703)), NOT(ISNUMBER(X703))), "Number of Shares must be a Number",
IF(AND($AM$3, $AP$3, NOT(ISBLANK(Y703)), NOT(ISNUMBER(Y703))), "Number of Flags must be a Number",
IF(AND($AJ$3, $AP$3, NOT(ISBLANK(V703)), V703&lt;0), "Number of Likes cannot be Negative",
IF(AND($AK$3, $AP$3, NOT(ISBLANK(W703)), W703&lt;0), "Number of Disikes cannot be Negative",
IF(AND($AL$3, $AP$3, NOT(ISBLANK(X703)), X703&lt;0), "Number of Shares cannot be Negative",
IF(AND($AM$3, $AP$3, NOT(ISBLANK(Y703)), Y703&lt;0), "Number of Flags cannot be Negative",
IF(AND(CONCATENATE(Z703:AH703)&lt;&gt;"", Z703=""), "Missing 1st Comment Source Name",
IF(AND(CONCATENATE(Z703:AH703)&lt;&gt;"", AB703=""), "Missing 1st Comment Message",
IF(AND($AN$3, $AP$3, CONCATENATE(Z703:AH703)&lt;&gt;"", AG703=""), "Missing 1st Comment Likes",
IF(AND($AO$3, $AP$3, CONCATENATE(Z703:AH703)&lt;&gt;"", AH703=""), "Missing 1st Comment Dislikes",
IF(AND(CONCATENATE(Z704:AH704)&lt;&gt;"", Z704=""), "Missing 2nd Comment Source Name",
IF(AND(CONCATENATE(Z704:AH704)&lt;&gt;"", AB704=""), "Missing 2nd Comment Message",
IF(AND($AN$3, $AP$3, CONCATENATE(Z704:AH704)&lt;&gt;"", AG704=""), "Missing 2nd Comment Likes",
IF(AND($AO$3, $AP$3, CONCATENATE(Z704:AH704)&lt;&gt;"", AH704=""), "Missing 2nd Comment Dislikes",
IF(AND(CONCATENATE(Z705:AH705)&lt;&gt;"", Z705=""), "Missing 3rd Comment Source Name",
IF(AND(CONCATENATE(Z705:AH705)&lt;&gt;"", AB705=""), "Missing 3rd Comment Message",
IF(AND($AN$3, $AP$3, CONCATENATE(Z705:AH705)&lt;&gt;"", AG705=""), "Missing 3rd Comment Likes",
IF(AND($AO$3, $AP$3, CONCATENATE(Z705:AH705)&lt;&gt;"", AH705=""), "Missing 3rd Comment Dislikes", "Valid"
)))))))))))))))))))))))))))))))))</f>
        <v>Unused</v>
      </c>
      <c r="C703" s="302"/>
      <c r="D703" s="316" t="s">
        <v>1520</v>
      </c>
      <c r="E703" s="317"/>
      <c r="F703" s="302"/>
      <c r="G703" s="302"/>
      <c r="H703" s="305"/>
      <c r="I703" s="317"/>
      <c r="J703" s="302"/>
      <c r="K703" s="302"/>
      <c r="L703" s="305"/>
      <c r="M703" s="319"/>
      <c r="N703" s="450"/>
      <c r="O703" s="451"/>
      <c r="P703" s="451"/>
      <c r="Q703" s="452"/>
      <c r="R703" s="453"/>
      <c r="S703" s="451"/>
      <c r="T703" s="451"/>
      <c r="U703" s="452"/>
      <c r="V703" s="453"/>
      <c r="W703" s="451"/>
      <c r="X703" s="451"/>
      <c r="Y703" s="454"/>
      <c r="Z703" s="325"/>
      <c r="AA703" s="305"/>
      <c r="AB703" s="319"/>
      <c r="AC703" s="302"/>
      <c r="AD703" s="302"/>
      <c r="AE703" s="302"/>
      <c r="AF703" s="305"/>
      <c r="AG703" s="328"/>
      <c r="AH703" s="455"/>
      <c r="AI703" s="108"/>
      <c r="AJ703" s="108"/>
      <c r="AK703" s="108"/>
      <c r="AL703" s="108"/>
      <c r="AM703" s="108"/>
      <c r="AN703" s="108"/>
      <c r="AO703" s="108"/>
      <c r="AP703" s="108"/>
      <c r="AQ703" s="108"/>
    </row>
    <row r="704" ht="22.5" customHeight="1">
      <c r="B704" s="331"/>
      <c r="D704" s="332"/>
      <c r="E704" s="331"/>
      <c r="H704" s="327"/>
      <c r="I704" s="331"/>
      <c r="L704" s="327"/>
      <c r="M704" s="331"/>
      <c r="N704" s="333"/>
      <c r="O704" s="334"/>
      <c r="P704" s="334"/>
      <c r="Q704" s="335"/>
      <c r="R704" s="336"/>
      <c r="S704" s="334"/>
      <c r="T704" s="334"/>
      <c r="U704" s="335"/>
      <c r="V704" s="336"/>
      <c r="W704" s="334"/>
      <c r="X704" s="334"/>
      <c r="Y704" s="337"/>
      <c r="Z704" s="338"/>
      <c r="AA704" s="327"/>
      <c r="AB704" s="326"/>
      <c r="AF704" s="327"/>
      <c r="AG704" s="339"/>
      <c r="AH704" s="456"/>
      <c r="AI704" s="108"/>
      <c r="AJ704" s="108"/>
      <c r="AK704" s="108"/>
      <c r="AL704" s="108"/>
      <c r="AM704" s="108"/>
      <c r="AN704" s="108"/>
      <c r="AO704" s="108"/>
      <c r="AP704" s="108"/>
      <c r="AQ704" s="108"/>
    </row>
    <row r="705" ht="22.5" customHeight="1">
      <c r="B705" s="181"/>
      <c r="C705" s="309"/>
      <c r="D705" s="341"/>
      <c r="E705" s="181"/>
      <c r="F705" s="309"/>
      <c r="G705" s="309"/>
      <c r="H705" s="310"/>
      <c r="I705" s="181"/>
      <c r="J705" s="309"/>
      <c r="K705" s="309"/>
      <c r="L705" s="310"/>
      <c r="M705" s="181"/>
      <c r="N705" s="342"/>
      <c r="O705" s="343"/>
      <c r="P705" s="343"/>
      <c r="Q705" s="344"/>
      <c r="R705" s="345"/>
      <c r="S705" s="343"/>
      <c r="T705" s="343"/>
      <c r="U705" s="344"/>
      <c r="V705" s="345"/>
      <c r="W705" s="343"/>
      <c r="X705" s="343"/>
      <c r="Y705" s="346"/>
      <c r="Z705" s="347"/>
      <c r="AA705" s="310"/>
      <c r="AB705" s="348"/>
      <c r="AC705" s="309"/>
      <c r="AD705" s="309"/>
      <c r="AE705" s="309"/>
      <c r="AF705" s="310"/>
      <c r="AG705" s="349"/>
      <c r="AH705" s="457"/>
      <c r="AI705" s="108"/>
      <c r="AJ705" s="108"/>
      <c r="AK705" s="108"/>
      <c r="AL705" s="108"/>
      <c r="AM705" s="108"/>
      <c r="AN705" s="108"/>
      <c r="AO705" s="108"/>
      <c r="AP705" s="108"/>
      <c r="AQ705" s="108"/>
    </row>
    <row r="706" ht="22.5" customHeight="1">
      <c r="B706" s="315" t="str">
        <f>IF(ISBLANK(D706), "Missing ID",
IF(CONCATENATE(E706:AG708)="", "Unused",
IF(AND(ISBLANK(E706), ISBLANK(I706)), "Missing Headline and Content",
IF(ISBLANK(M706), "Missing Is True",
IF(AND(M706&lt;&gt;"Yes", M706&lt;&gt;"No"), "Is True must be Yes or No",
IF(AND($AJ$3, NOT(ISBLANK(N706)), NOT(ISNUMBER(N706))), "Changes to Followers for Likes must be a Number",
IF(AND($AK$3, NOT(ISBLANK(O706)), NOT(ISNUMBER(O706))), "Changes to Followers for Disikes must be a Number",
IF(AND($AL$3, NOT(ISBLANK(P706)), NOT(ISNUMBER(P706))), "Changes to Followers for Shares must be a Number",
IF(AND($AM$3, NOT(ISBLANK(Q706)), NOT(ISNUMBER(Q706))), "Changes to Followers for Flags must be a Number",
IF(AND($AJ$3, NOT(ISBLANK(R706)), NOT(ISNUMBER(R706))), "Changes to Credibility for Likes must be a Number",
IF(AND($AK$3, NOT(ISBLANK(S706)), NOT(ISNUMBER(S706))), "Changes to Credibility for Disikes must be a Number",
IF(AND($AL$3, NOT(ISBLANK(T706)), NOT(ISNUMBER(T706))), "Changes to Credibility for Shares must be a Number",
IF(AND($AM$3, NOT(ISBLANK(U706)), NOT(ISNUMBER(U706))), "Changes to Credibility for Flags must be a Number",
IF(AND($AJ$3, $AP$3, NOT(ISBLANK(V706)), NOT(ISNUMBER(V706))), "Number of Likes must be a Number",
IF(AND($AK$3, $AP$3, NOT(ISBLANK(W706)), NOT(ISNUMBER(W706))), "Number of Disikes must be a Number",
IF(AND($AL$3, $AP$3, NOT(ISBLANK(X706)), NOT(ISNUMBER(X706))), "Number of Shares must be a Number",
IF(AND($AM$3, $AP$3, NOT(ISBLANK(Y706)), NOT(ISNUMBER(Y706))), "Number of Flags must be a Number",
IF(AND($AJ$3, $AP$3, NOT(ISBLANK(V706)), V706&lt;0), "Number of Likes cannot be Negative",
IF(AND($AK$3, $AP$3, NOT(ISBLANK(W706)), W706&lt;0), "Number of Disikes cannot be Negative",
IF(AND($AL$3, $AP$3, NOT(ISBLANK(X706)), X706&lt;0), "Number of Shares cannot be Negative",
IF(AND($AM$3, $AP$3, NOT(ISBLANK(Y706)), Y706&lt;0), "Number of Flags cannot be Negative",
IF(AND(CONCATENATE(Z706:AH706)&lt;&gt;"", Z706=""), "Missing 1st Comment Source Name",
IF(AND(CONCATENATE(Z706:AH706)&lt;&gt;"", AB706=""), "Missing 1st Comment Message",
IF(AND($AN$3, $AP$3, CONCATENATE(Z706:AH706)&lt;&gt;"", AG706=""), "Missing 1st Comment Likes",
IF(AND($AO$3, $AP$3, CONCATENATE(Z706:AH706)&lt;&gt;"", AH706=""), "Missing 1st Comment Dislikes",
IF(AND(CONCATENATE(Z707:AH707)&lt;&gt;"", Z707=""), "Missing 2nd Comment Source Name",
IF(AND(CONCATENATE(Z707:AH707)&lt;&gt;"", AB707=""), "Missing 2nd Comment Message",
IF(AND($AN$3, $AP$3, CONCATENATE(Z707:AH707)&lt;&gt;"", AG707=""), "Missing 2nd Comment Likes",
IF(AND($AO$3, $AP$3, CONCATENATE(Z707:AH707)&lt;&gt;"", AH707=""), "Missing 2nd Comment Dislikes",
IF(AND(CONCATENATE(Z708:AH708)&lt;&gt;"", Z708=""), "Missing 3rd Comment Source Name",
IF(AND(CONCATENATE(Z708:AH708)&lt;&gt;"", AB708=""), "Missing 3rd Comment Message",
IF(AND($AN$3, $AP$3, CONCATENATE(Z708:AH708)&lt;&gt;"", AG708=""), "Missing 3rd Comment Likes",
IF(AND($AO$3, $AP$3, CONCATENATE(Z708:AH708)&lt;&gt;"", AH708=""), "Missing 3rd Comment Dislikes", "Valid"
)))))))))))))))))))))))))))))))))</f>
        <v>Unused</v>
      </c>
      <c r="C706" s="302"/>
      <c r="D706" s="351" t="s">
        <v>1521</v>
      </c>
      <c r="E706" s="352"/>
      <c r="F706" s="302"/>
      <c r="G706" s="302"/>
      <c r="H706" s="305"/>
      <c r="I706" s="352"/>
      <c r="J706" s="302"/>
      <c r="K706" s="302"/>
      <c r="L706" s="305"/>
      <c r="M706" s="354"/>
      <c r="N706" s="355"/>
      <c r="O706" s="356"/>
      <c r="P706" s="356"/>
      <c r="Q706" s="357"/>
      <c r="R706" s="358"/>
      <c r="S706" s="356"/>
      <c r="T706" s="356"/>
      <c r="U706" s="357"/>
      <c r="V706" s="358"/>
      <c r="W706" s="356"/>
      <c r="X706" s="356"/>
      <c r="Y706" s="359"/>
      <c r="Z706" s="360"/>
      <c r="AA706" s="305"/>
      <c r="AB706" s="354"/>
      <c r="AC706" s="302"/>
      <c r="AD706" s="302"/>
      <c r="AE706" s="302"/>
      <c r="AF706" s="305"/>
      <c r="AG706" s="361"/>
      <c r="AH706" s="458"/>
      <c r="AI706" s="108"/>
      <c r="AJ706" s="108"/>
      <c r="AK706" s="108"/>
      <c r="AL706" s="108"/>
      <c r="AM706" s="108"/>
      <c r="AN706" s="108"/>
      <c r="AO706" s="108"/>
      <c r="AP706" s="108"/>
      <c r="AQ706" s="108"/>
    </row>
    <row r="707" ht="22.5" customHeight="1">
      <c r="B707" s="331"/>
      <c r="D707" s="363"/>
      <c r="E707" s="331"/>
      <c r="H707" s="327"/>
      <c r="I707" s="331"/>
      <c r="L707" s="327"/>
      <c r="M707" s="331"/>
      <c r="N707" s="333"/>
      <c r="O707" s="334"/>
      <c r="P707" s="334"/>
      <c r="Q707" s="335"/>
      <c r="R707" s="336"/>
      <c r="S707" s="334"/>
      <c r="T707" s="334"/>
      <c r="U707" s="335"/>
      <c r="V707" s="336"/>
      <c r="W707" s="334"/>
      <c r="X707" s="334"/>
      <c r="Y707" s="337"/>
      <c r="Z707" s="364"/>
      <c r="AA707" s="327"/>
      <c r="AB707" s="365"/>
      <c r="AF707" s="327"/>
      <c r="AG707" s="366"/>
      <c r="AH707" s="367"/>
      <c r="AI707" s="108"/>
      <c r="AJ707" s="108"/>
      <c r="AK707" s="108"/>
      <c r="AL707" s="108"/>
      <c r="AM707" s="108"/>
      <c r="AN707" s="108"/>
      <c r="AO707" s="108"/>
      <c r="AP707" s="108"/>
      <c r="AQ707" s="108"/>
    </row>
    <row r="708" ht="22.5" customHeight="1">
      <c r="B708" s="181"/>
      <c r="C708" s="309"/>
      <c r="D708" s="368"/>
      <c r="E708" s="181"/>
      <c r="F708" s="309"/>
      <c r="G708" s="309"/>
      <c r="H708" s="310"/>
      <c r="I708" s="181"/>
      <c r="J708" s="309"/>
      <c r="K708" s="309"/>
      <c r="L708" s="310"/>
      <c r="M708" s="181"/>
      <c r="N708" s="342"/>
      <c r="O708" s="343"/>
      <c r="P708" s="343"/>
      <c r="Q708" s="344"/>
      <c r="R708" s="345"/>
      <c r="S708" s="343"/>
      <c r="T708" s="343"/>
      <c r="U708" s="344"/>
      <c r="V708" s="345"/>
      <c r="W708" s="343"/>
      <c r="X708" s="343"/>
      <c r="Y708" s="346"/>
      <c r="Z708" s="369"/>
      <c r="AA708" s="310"/>
      <c r="AB708" s="370"/>
      <c r="AC708" s="309"/>
      <c r="AD708" s="309"/>
      <c r="AE708" s="309"/>
      <c r="AF708" s="310"/>
      <c r="AG708" s="371"/>
      <c r="AH708" s="372"/>
      <c r="AI708" s="108"/>
      <c r="AJ708" s="108"/>
      <c r="AK708" s="108"/>
      <c r="AL708" s="108"/>
      <c r="AM708" s="108"/>
      <c r="AN708" s="108"/>
      <c r="AO708" s="108"/>
      <c r="AP708" s="108"/>
      <c r="AQ708" s="108"/>
    </row>
    <row r="709" ht="22.5" customHeight="1">
      <c r="B709" s="315" t="str">
        <f>IF(ISBLANK(D709), "Missing ID",
IF(CONCATENATE(E709:AG711)="", "Unused",
IF(AND(ISBLANK(E709), ISBLANK(I709)), "Missing Headline and Content",
IF(ISBLANK(M709), "Missing Is True",
IF(AND(M709&lt;&gt;"Yes", M709&lt;&gt;"No"), "Is True must be Yes or No",
IF(AND($AJ$3, NOT(ISBLANK(N709)), NOT(ISNUMBER(N709))), "Changes to Followers for Likes must be a Number",
IF(AND($AK$3, NOT(ISBLANK(O709)), NOT(ISNUMBER(O709))), "Changes to Followers for Disikes must be a Number",
IF(AND($AL$3, NOT(ISBLANK(P709)), NOT(ISNUMBER(P709))), "Changes to Followers for Shares must be a Number",
IF(AND($AM$3, NOT(ISBLANK(Q709)), NOT(ISNUMBER(Q709))), "Changes to Followers for Flags must be a Number",
IF(AND($AJ$3, NOT(ISBLANK(R709)), NOT(ISNUMBER(R709))), "Changes to Credibility for Likes must be a Number",
IF(AND($AK$3, NOT(ISBLANK(S709)), NOT(ISNUMBER(S709))), "Changes to Credibility for Disikes must be a Number",
IF(AND($AL$3, NOT(ISBLANK(T709)), NOT(ISNUMBER(T709))), "Changes to Credibility for Shares must be a Number",
IF(AND($AM$3, NOT(ISBLANK(U709)), NOT(ISNUMBER(U709))), "Changes to Credibility for Flags must be a Number",
IF(AND($AJ$3, $AP$3, NOT(ISBLANK(V709)), NOT(ISNUMBER(V709))), "Number of Likes must be a Number",
IF(AND($AK$3, $AP$3, NOT(ISBLANK(W709)), NOT(ISNUMBER(W709))), "Number of Disikes must be a Number",
IF(AND($AL$3, $AP$3, NOT(ISBLANK(X709)), NOT(ISNUMBER(X709))), "Number of Shares must be a Number",
IF(AND($AM$3, $AP$3, NOT(ISBLANK(Y709)), NOT(ISNUMBER(Y709))), "Number of Flags must be a Number",
IF(AND($AJ$3, $AP$3, NOT(ISBLANK(V709)), V709&lt;0), "Number of Likes cannot be Negative",
IF(AND($AK$3, $AP$3, NOT(ISBLANK(W709)), W709&lt;0), "Number of Disikes cannot be Negative",
IF(AND($AL$3, $AP$3, NOT(ISBLANK(X709)), X709&lt;0), "Number of Shares cannot be Negative",
IF(AND($AM$3, $AP$3, NOT(ISBLANK(Y709)), Y709&lt;0), "Number of Flags cannot be Negative",
IF(AND(CONCATENATE(Z709:AH709)&lt;&gt;"", Z709=""), "Missing 1st Comment Source Name",
IF(AND(CONCATENATE(Z709:AH709)&lt;&gt;"", AB709=""), "Missing 1st Comment Message",
IF(AND($AN$3, $AP$3, CONCATENATE(Z709:AH709)&lt;&gt;"", AG709=""), "Missing 1st Comment Likes",
IF(AND($AO$3, $AP$3, CONCATENATE(Z709:AH709)&lt;&gt;"", AH709=""), "Missing 1st Comment Dislikes",
IF(AND(CONCATENATE(Z710:AH710)&lt;&gt;"", Z710=""), "Missing 2nd Comment Source Name",
IF(AND(CONCATENATE(Z710:AH710)&lt;&gt;"", AB710=""), "Missing 2nd Comment Message",
IF(AND($AN$3, $AP$3, CONCATENATE(Z710:AH710)&lt;&gt;"", AG710=""), "Missing 2nd Comment Likes",
IF(AND($AO$3, $AP$3, CONCATENATE(Z710:AH710)&lt;&gt;"", AH710=""), "Missing 2nd Comment Dislikes",
IF(AND(CONCATENATE(Z711:AH711)&lt;&gt;"", Z711=""), "Missing 3rd Comment Source Name",
IF(AND(CONCATENATE(Z711:AH711)&lt;&gt;"", AB711=""), "Missing 3rd Comment Message",
IF(AND($AN$3, $AP$3, CONCATENATE(Z711:AH711)&lt;&gt;"", AG711=""), "Missing 3rd Comment Likes",
IF(AND($AO$3, $AP$3, CONCATENATE(Z711:AH711)&lt;&gt;"", AH711=""), "Missing 3rd Comment Dislikes", "Valid"
)))))))))))))))))))))))))))))))))</f>
        <v>Unused</v>
      </c>
      <c r="C709" s="302"/>
      <c r="D709" s="316" t="s">
        <v>1522</v>
      </c>
      <c r="E709" s="317"/>
      <c r="F709" s="302"/>
      <c r="G709" s="302"/>
      <c r="H709" s="305"/>
      <c r="I709" s="317"/>
      <c r="J709" s="302"/>
      <c r="K709" s="302"/>
      <c r="L709" s="305"/>
      <c r="M709" s="319"/>
      <c r="N709" s="450"/>
      <c r="O709" s="451"/>
      <c r="P709" s="451"/>
      <c r="Q709" s="452"/>
      <c r="R709" s="453"/>
      <c r="S709" s="451"/>
      <c r="T709" s="451"/>
      <c r="U709" s="452"/>
      <c r="V709" s="453"/>
      <c r="W709" s="451"/>
      <c r="X709" s="451"/>
      <c r="Y709" s="454"/>
      <c r="Z709" s="325"/>
      <c r="AA709" s="305"/>
      <c r="AB709" s="319"/>
      <c r="AC709" s="302"/>
      <c r="AD709" s="302"/>
      <c r="AE709" s="302"/>
      <c r="AF709" s="305"/>
      <c r="AG709" s="328"/>
      <c r="AH709" s="455"/>
      <c r="AI709" s="108"/>
      <c r="AJ709" s="108"/>
      <c r="AK709" s="108"/>
      <c r="AL709" s="108"/>
      <c r="AM709" s="108"/>
      <c r="AN709" s="108"/>
      <c r="AO709" s="108"/>
      <c r="AP709" s="108"/>
      <c r="AQ709" s="108"/>
    </row>
    <row r="710" ht="22.5" customHeight="1">
      <c r="B710" s="331"/>
      <c r="D710" s="332"/>
      <c r="E710" s="331"/>
      <c r="H710" s="327"/>
      <c r="I710" s="331"/>
      <c r="L710" s="327"/>
      <c r="M710" s="331"/>
      <c r="N710" s="333"/>
      <c r="O710" s="334"/>
      <c r="P710" s="334"/>
      <c r="Q710" s="335"/>
      <c r="R710" s="336"/>
      <c r="S710" s="334"/>
      <c r="T710" s="334"/>
      <c r="U710" s="335"/>
      <c r="V710" s="336"/>
      <c r="W710" s="334"/>
      <c r="X710" s="334"/>
      <c r="Y710" s="337"/>
      <c r="Z710" s="338"/>
      <c r="AA710" s="327"/>
      <c r="AB710" s="326"/>
      <c r="AF710" s="327"/>
      <c r="AG710" s="339"/>
      <c r="AH710" s="456"/>
      <c r="AI710" s="108"/>
      <c r="AJ710" s="108"/>
      <c r="AK710" s="108"/>
      <c r="AL710" s="108"/>
      <c r="AM710" s="108"/>
      <c r="AN710" s="108"/>
      <c r="AO710" s="108"/>
      <c r="AP710" s="108"/>
      <c r="AQ710" s="108"/>
    </row>
    <row r="711" ht="22.5" customHeight="1">
      <c r="B711" s="181"/>
      <c r="C711" s="309"/>
      <c r="D711" s="341"/>
      <c r="E711" s="181"/>
      <c r="F711" s="309"/>
      <c r="G711" s="309"/>
      <c r="H711" s="310"/>
      <c r="I711" s="181"/>
      <c r="J711" s="309"/>
      <c r="K711" s="309"/>
      <c r="L711" s="310"/>
      <c r="M711" s="181"/>
      <c r="N711" s="342"/>
      <c r="O711" s="343"/>
      <c r="P711" s="343"/>
      <c r="Q711" s="344"/>
      <c r="R711" s="345"/>
      <c r="S711" s="343"/>
      <c r="T711" s="343"/>
      <c r="U711" s="344"/>
      <c r="V711" s="345"/>
      <c r="W711" s="343"/>
      <c r="X711" s="343"/>
      <c r="Y711" s="346"/>
      <c r="Z711" s="347"/>
      <c r="AA711" s="310"/>
      <c r="AB711" s="348"/>
      <c r="AC711" s="309"/>
      <c r="AD711" s="309"/>
      <c r="AE711" s="309"/>
      <c r="AF711" s="310"/>
      <c r="AG711" s="349"/>
      <c r="AH711" s="457"/>
      <c r="AI711" s="108"/>
      <c r="AJ711" s="108"/>
      <c r="AK711" s="108"/>
      <c r="AL711" s="108"/>
      <c r="AM711" s="108"/>
      <c r="AN711" s="108"/>
      <c r="AO711" s="108"/>
      <c r="AP711" s="108"/>
      <c r="AQ711" s="108"/>
    </row>
    <row r="712" ht="22.5" customHeight="1">
      <c r="B712" s="315" t="str">
        <f>IF(ISBLANK(D712), "Missing ID",
IF(CONCATENATE(E712:AG714)="", "Unused",
IF(AND(ISBLANK(E712), ISBLANK(I712)), "Missing Headline and Content",
IF(ISBLANK(M712), "Missing Is True",
IF(AND(M712&lt;&gt;"Yes", M712&lt;&gt;"No"), "Is True must be Yes or No",
IF(AND($AJ$3, NOT(ISBLANK(N712)), NOT(ISNUMBER(N712))), "Changes to Followers for Likes must be a Number",
IF(AND($AK$3, NOT(ISBLANK(O712)), NOT(ISNUMBER(O712))), "Changes to Followers for Disikes must be a Number",
IF(AND($AL$3, NOT(ISBLANK(P712)), NOT(ISNUMBER(P712))), "Changes to Followers for Shares must be a Number",
IF(AND($AM$3, NOT(ISBLANK(Q712)), NOT(ISNUMBER(Q712))), "Changes to Followers for Flags must be a Number",
IF(AND($AJ$3, NOT(ISBLANK(R712)), NOT(ISNUMBER(R712))), "Changes to Credibility for Likes must be a Number",
IF(AND($AK$3, NOT(ISBLANK(S712)), NOT(ISNUMBER(S712))), "Changes to Credibility for Disikes must be a Number",
IF(AND($AL$3, NOT(ISBLANK(T712)), NOT(ISNUMBER(T712))), "Changes to Credibility for Shares must be a Number",
IF(AND($AM$3, NOT(ISBLANK(U712)), NOT(ISNUMBER(U712))), "Changes to Credibility for Flags must be a Number",
IF(AND($AJ$3, $AP$3, NOT(ISBLANK(V712)), NOT(ISNUMBER(V712))), "Number of Likes must be a Number",
IF(AND($AK$3, $AP$3, NOT(ISBLANK(W712)), NOT(ISNUMBER(W712))), "Number of Disikes must be a Number",
IF(AND($AL$3, $AP$3, NOT(ISBLANK(X712)), NOT(ISNUMBER(X712))), "Number of Shares must be a Number",
IF(AND($AM$3, $AP$3, NOT(ISBLANK(Y712)), NOT(ISNUMBER(Y712))), "Number of Flags must be a Number",
IF(AND($AJ$3, $AP$3, NOT(ISBLANK(V712)), V712&lt;0), "Number of Likes cannot be Negative",
IF(AND($AK$3, $AP$3, NOT(ISBLANK(W712)), W712&lt;0), "Number of Disikes cannot be Negative",
IF(AND($AL$3, $AP$3, NOT(ISBLANK(X712)), X712&lt;0), "Number of Shares cannot be Negative",
IF(AND($AM$3, $AP$3, NOT(ISBLANK(Y712)), Y712&lt;0), "Number of Flags cannot be Negative",
IF(AND(CONCATENATE(Z712:AH712)&lt;&gt;"", Z712=""), "Missing 1st Comment Source Name",
IF(AND(CONCATENATE(Z712:AH712)&lt;&gt;"", AB712=""), "Missing 1st Comment Message",
IF(AND($AN$3, $AP$3, CONCATENATE(Z712:AH712)&lt;&gt;"", AG712=""), "Missing 1st Comment Likes",
IF(AND($AO$3, $AP$3, CONCATENATE(Z712:AH712)&lt;&gt;"", AH712=""), "Missing 1st Comment Dislikes",
IF(AND(CONCATENATE(Z713:AH713)&lt;&gt;"", Z713=""), "Missing 2nd Comment Source Name",
IF(AND(CONCATENATE(Z713:AH713)&lt;&gt;"", AB713=""), "Missing 2nd Comment Message",
IF(AND($AN$3, $AP$3, CONCATENATE(Z713:AH713)&lt;&gt;"", AG713=""), "Missing 2nd Comment Likes",
IF(AND($AO$3, $AP$3, CONCATENATE(Z713:AH713)&lt;&gt;"", AH713=""), "Missing 2nd Comment Dislikes",
IF(AND(CONCATENATE(Z714:AH714)&lt;&gt;"", Z714=""), "Missing 3rd Comment Source Name",
IF(AND(CONCATENATE(Z714:AH714)&lt;&gt;"", AB714=""), "Missing 3rd Comment Message",
IF(AND($AN$3, $AP$3, CONCATENATE(Z714:AH714)&lt;&gt;"", AG714=""), "Missing 3rd Comment Likes",
IF(AND($AO$3, $AP$3, CONCATENATE(Z714:AH714)&lt;&gt;"", AH714=""), "Missing 3rd Comment Dislikes", "Valid"
)))))))))))))))))))))))))))))))))</f>
        <v>Unused</v>
      </c>
      <c r="C712" s="302"/>
      <c r="D712" s="351" t="s">
        <v>1523</v>
      </c>
      <c r="E712" s="352"/>
      <c r="F712" s="302"/>
      <c r="G712" s="302"/>
      <c r="H712" s="305"/>
      <c r="I712" s="352"/>
      <c r="J712" s="302"/>
      <c r="K712" s="302"/>
      <c r="L712" s="305"/>
      <c r="M712" s="354"/>
      <c r="N712" s="355"/>
      <c r="O712" s="356"/>
      <c r="P712" s="356"/>
      <c r="Q712" s="357"/>
      <c r="R712" s="358"/>
      <c r="S712" s="356"/>
      <c r="T712" s="356"/>
      <c r="U712" s="357"/>
      <c r="V712" s="358"/>
      <c r="W712" s="356"/>
      <c r="X712" s="356"/>
      <c r="Y712" s="359"/>
      <c r="Z712" s="360"/>
      <c r="AA712" s="305"/>
      <c r="AB712" s="354"/>
      <c r="AC712" s="302"/>
      <c r="AD712" s="302"/>
      <c r="AE712" s="302"/>
      <c r="AF712" s="305"/>
      <c r="AG712" s="361"/>
      <c r="AH712" s="458"/>
      <c r="AI712" s="108"/>
      <c r="AJ712" s="108"/>
      <c r="AK712" s="108"/>
      <c r="AL712" s="108"/>
      <c r="AM712" s="108"/>
      <c r="AN712" s="108"/>
      <c r="AO712" s="108"/>
      <c r="AP712" s="108"/>
      <c r="AQ712" s="108"/>
    </row>
    <row r="713" ht="22.5" customHeight="1">
      <c r="B713" s="331"/>
      <c r="D713" s="363"/>
      <c r="E713" s="331"/>
      <c r="H713" s="327"/>
      <c r="I713" s="331"/>
      <c r="L713" s="327"/>
      <c r="M713" s="331"/>
      <c r="N713" s="333"/>
      <c r="O713" s="334"/>
      <c r="P713" s="334"/>
      <c r="Q713" s="335"/>
      <c r="R713" s="336"/>
      <c r="S713" s="334"/>
      <c r="T713" s="334"/>
      <c r="U713" s="335"/>
      <c r="V713" s="336"/>
      <c r="W713" s="334"/>
      <c r="X713" s="334"/>
      <c r="Y713" s="337"/>
      <c r="Z713" s="364"/>
      <c r="AA713" s="327"/>
      <c r="AB713" s="365"/>
      <c r="AF713" s="327"/>
      <c r="AG713" s="366"/>
      <c r="AH713" s="367"/>
      <c r="AI713" s="108"/>
      <c r="AJ713" s="108"/>
      <c r="AK713" s="108"/>
      <c r="AL713" s="108"/>
      <c r="AM713" s="108"/>
      <c r="AN713" s="108"/>
      <c r="AO713" s="108"/>
      <c r="AP713" s="108"/>
      <c r="AQ713" s="108"/>
    </row>
    <row r="714" ht="22.5" customHeight="1">
      <c r="B714" s="181"/>
      <c r="C714" s="309"/>
      <c r="D714" s="368"/>
      <c r="E714" s="181"/>
      <c r="F714" s="309"/>
      <c r="G714" s="309"/>
      <c r="H714" s="310"/>
      <c r="I714" s="181"/>
      <c r="J714" s="309"/>
      <c r="K714" s="309"/>
      <c r="L714" s="310"/>
      <c r="M714" s="181"/>
      <c r="N714" s="342"/>
      <c r="O714" s="343"/>
      <c r="P714" s="343"/>
      <c r="Q714" s="344"/>
      <c r="R714" s="345"/>
      <c r="S714" s="343"/>
      <c r="T714" s="343"/>
      <c r="U714" s="344"/>
      <c r="V714" s="345"/>
      <c r="W714" s="343"/>
      <c r="X714" s="343"/>
      <c r="Y714" s="346"/>
      <c r="Z714" s="369"/>
      <c r="AA714" s="310"/>
      <c r="AB714" s="370"/>
      <c r="AC714" s="309"/>
      <c r="AD714" s="309"/>
      <c r="AE714" s="309"/>
      <c r="AF714" s="310"/>
      <c r="AG714" s="371"/>
      <c r="AH714" s="372"/>
      <c r="AI714" s="108"/>
      <c r="AJ714" s="108"/>
      <c r="AK714" s="108"/>
      <c r="AL714" s="108"/>
      <c r="AM714" s="108"/>
      <c r="AN714" s="108"/>
      <c r="AO714" s="108"/>
      <c r="AP714" s="108"/>
      <c r="AQ714" s="108"/>
    </row>
    <row r="715" ht="22.5" customHeight="1">
      <c r="B715" s="315" t="str">
        <f>IF(ISBLANK(D715), "Missing ID",
IF(CONCATENATE(E715:AG717)="", "Unused",
IF(AND(ISBLANK(E715), ISBLANK(I715)), "Missing Headline and Content",
IF(ISBLANK(M715), "Missing Is True",
IF(AND(M715&lt;&gt;"Yes", M715&lt;&gt;"No"), "Is True must be Yes or No",
IF(AND($AJ$3, NOT(ISBLANK(N715)), NOT(ISNUMBER(N715))), "Changes to Followers for Likes must be a Number",
IF(AND($AK$3, NOT(ISBLANK(O715)), NOT(ISNUMBER(O715))), "Changes to Followers for Disikes must be a Number",
IF(AND($AL$3, NOT(ISBLANK(P715)), NOT(ISNUMBER(P715))), "Changes to Followers for Shares must be a Number",
IF(AND($AM$3, NOT(ISBLANK(Q715)), NOT(ISNUMBER(Q715))), "Changes to Followers for Flags must be a Number",
IF(AND($AJ$3, NOT(ISBLANK(R715)), NOT(ISNUMBER(R715))), "Changes to Credibility for Likes must be a Number",
IF(AND($AK$3, NOT(ISBLANK(S715)), NOT(ISNUMBER(S715))), "Changes to Credibility for Disikes must be a Number",
IF(AND($AL$3, NOT(ISBLANK(T715)), NOT(ISNUMBER(T715))), "Changes to Credibility for Shares must be a Number",
IF(AND($AM$3, NOT(ISBLANK(U715)), NOT(ISNUMBER(U715))), "Changes to Credibility for Flags must be a Number",
IF(AND($AJ$3, $AP$3, NOT(ISBLANK(V715)), NOT(ISNUMBER(V715))), "Number of Likes must be a Number",
IF(AND($AK$3, $AP$3, NOT(ISBLANK(W715)), NOT(ISNUMBER(W715))), "Number of Disikes must be a Number",
IF(AND($AL$3, $AP$3, NOT(ISBLANK(X715)), NOT(ISNUMBER(X715))), "Number of Shares must be a Number",
IF(AND($AM$3, $AP$3, NOT(ISBLANK(Y715)), NOT(ISNUMBER(Y715))), "Number of Flags must be a Number",
IF(AND($AJ$3, $AP$3, NOT(ISBLANK(V715)), V715&lt;0), "Number of Likes cannot be Negative",
IF(AND($AK$3, $AP$3, NOT(ISBLANK(W715)), W715&lt;0), "Number of Disikes cannot be Negative",
IF(AND($AL$3, $AP$3, NOT(ISBLANK(X715)), X715&lt;0), "Number of Shares cannot be Negative",
IF(AND($AM$3, $AP$3, NOT(ISBLANK(Y715)), Y715&lt;0), "Number of Flags cannot be Negative",
IF(AND(CONCATENATE(Z715:AH715)&lt;&gt;"", Z715=""), "Missing 1st Comment Source Name",
IF(AND(CONCATENATE(Z715:AH715)&lt;&gt;"", AB715=""), "Missing 1st Comment Message",
IF(AND($AN$3, $AP$3, CONCATENATE(Z715:AH715)&lt;&gt;"", AG715=""), "Missing 1st Comment Likes",
IF(AND($AO$3, $AP$3, CONCATENATE(Z715:AH715)&lt;&gt;"", AH715=""), "Missing 1st Comment Dislikes",
IF(AND(CONCATENATE(Z716:AH716)&lt;&gt;"", Z716=""), "Missing 2nd Comment Source Name",
IF(AND(CONCATENATE(Z716:AH716)&lt;&gt;"", AB716=""), "Missing 2nd Comment Message",
IF(AND($AN$3, $AP$3, CONCATENATE(Z716:AH716)&lt;&gt;"", AG716=""), "Missing 2nd Comment Likes",
IF(AND($AO$3, $AP$3, CONCATENATE(Z716:AH716)&lt;&gt;"", AH716=""), "Missing 2nd Comment Dislikes",
IF(AND(CONCATENATE(Z717:AH717)&lt;&gt;"", Z717=""), "Missing 3rd Comment Source Name",
IF(AND(CONCATENATE(Z717:AH717)&lt;&gt;"", AB717=""), "Missing 3rd Comment Message",
IF(AND($AN$3, $AP$3, CONCATENATE(Z717:AH717)&lt;&gt;"", AG717=""), "Missing 3rd Comment Likes",
IF(AND($AO$3, $AP$3, CONCATENATE(Z717:AH717)&lt;&gt;"", AH717=""), "Missing 3rd Comment Dislikes", "Valid"
)))))))))))))))))))))))))))))))))</f>
        <v>Unused</v>
      </c>
      <c r="C715" s="302"/>
      <c r="D715" s="316" t="s">
        <v>1524</v>
      </c>
      <c r="E715" s="317"/>
      <c r="F715" s="302"/>
      <c r="G715" s="302"/>
      <c r="H715" s="305"/>
      <c r="I715" s="317"/>
      <c r="J715" s="302"/>
      <c r="K715" s="302"/>
      <c r="L715" s="305"/>
      <c r="M715" s="319"/>
      <c r="N715" s="450"/>
      <c r="O715" s="451"/>
      <c r="P715" s="451"/>
      <c r="Q715" s="452"/>
      <c r="R715" s="453"/>
      <c r="S715" s="451"/>
      <c r="T715" s="451"/>
      <c r="U715" s="452"/>
      <c r="V715" s="453"/>
      <c r="W715" s="451"/>
      <c r="X715" s="451"/>
      <c r="Y715" s="454"/>
      <c r="Z715" s="325"/>
      <c r="AA715" s="305"/>
      <c r="AB715" s="319"/>
      <c r="AC715" s="302"/>
      <c r="AD715" s="302"/>
      <c r="AE715" s="302"/>
      <c r="AF715" s="305"/>
      <c r="AG715" s="328"/>
      <c r="AH715" s="455"/>
      <c r="AI715" s="108"/>
      <c r="AJ715" s="108"/>
      <c r="AK715" s="108"/>
      <c r="AL715" s="108"/>
      <c r="AM715" s="108"/>
      <c r="AN715" s="108"/>
      <c r="AO715" s="108"/>
      <c r="AP715" s="108"/>
      <c r="AQ715" s="108"/>
    </row>
    <row r="716" ht="22.5" customHeight="1">
      <c r="B716" s="331"/>
      <c r="D716" s="332"/>
      <c r="E716" s="331"/>
      <c r="H716" s="327"/>
      <c r="I716" s="331"/>
      <c r="L716" s="327"/>
      <c r="M716" s="331"/>
      <c r="N716" s="333"/>
      <c r="O716" s="334"/>
      <c r="P716" s="334"/>
      <c r="Q716" s="335"/>
      <c r="R716" s="336"/>
      <c r="S716" s="334"/>
      <c r="T716" s="334"/>
      <c r="U716" s="335"/>
      <c r="V716" s="336"/>
      <c r="W716" s="334"/>
      <c r="X716" s="334"/>
      <c r="Y716" s="337"/>
      <c r="Z716" s="338"/>
      <c r="AA716" s="327"/>
      <c r="AB716" s="326"/>
      <c r="AF716" s="327"/>
      <c r="AG716" s="339"/>
      <c r="AH716" s="456"/>
      <c r="AI716" s="108"/>
      <c r="AJ716" s="108"/>
      <c r="AK716" s="108"/>
      <c r="AL716" s="108"/>
      <c r="AM716" s="108"/>
      <c r="AN716" s="108"/>
      <c r="AO716" s="108"/>
      <c r="AP716" s="108"/>
      <c r="AQ716" s="108"/>
    </row>
    <row r="717" ht="22.5" customHeight="1">
      <c r="B717" s="181"/>
      <c r="C717" s="309"/>
      <c r="D717" s="341"/>
      <c r="E717" s="181"/>
      <c r="F717" s="309"/>
      <c r="G717" s="309"/>
      <c r="H717" s="310"/>
      <c r="I717" s="181"/>
      <c r="J717" s="309"/>
      <c r="K717" s="309"/>
      <c r="L717" s="310"/>
      <c r="M717" s="181"/>
      <c r="N717" s="342"/>
      <c r="O717" s="343"/>
      <c r="P717" s="343"/>
      <c r="Q717" s="344"/>
      <c r="R717" s="345"/>
      <c r="S717" s="343"/>
      <c r="T717" s="343"/>
      <c r="U717" s="344"/>
      <c r="V717" s="345"/>
      <c r="W717" s="343"/>
      <c r="X717" s="343"/>
      <c r="Y717" s="346"/>
      <c r="Z717" s="347"/>
      <c r="AA717" s="310"/>
      <c r="AB717" s="348"/>
      <c r="AC717" s="309"/>
      <c r="AD717" s="309"/>
      <c r="AE717" s="309"/>
      <c r="AF717" s="310"/>
      <c r="AG717" s="349"/>
      <c r="AH717" s="457"/>
      <c r="AI717" s="108"/>
      <c r="AJ717" s="108"/>
      <c r="AK717" s="108"/>
      <c r="AL717" s="108"/>
      <c r="AM717" s="108"/>
      <c r="AN717" s="108"/>
      <c r="AO717" s="108"/>
      <c r="AP717" s="108"/>
      <c r="AQ717" s="108"/>
    </row>
    <row r="718" ht="22.5" customHeight="1">
      <c r="B718" s="315" t="str">
        <f>IF(ISBLANK(D718), "Missing ID",
IF(CONCATENATE(E718:AG720)="", "Unused",
IF(AND(ISBLANK(E718), ISBLANK(I718)), "Missing Headline and Content",
IF(ISBLANK(M718), "Missing Is True",
IF(AND(M718&lt;&gt;"Yes", M718&lt;&gt;"No"), "Is True must be Yes or No",
IF(AND($AJ$3, NOT(ISBLANK(N718)), NOT(ISNUMBER(N718))), "Changes to Followers for Likes must be a Number",
IF(AND($AK$3, NOT(ISBLANK(O718)), NOT(ISNUMBER(O718))), "Changes to Followers for Disikes must be a Number",
IF(AND($AL$3, NOT(ISBLANK(P718)), NOT(ISNUMBER(P718))), "Changes to Followers for Shares must be a Number",
IF(AND($AM$3, NOT(ISBLANK(Q718)), NOT(ISNUMBER(Q718))), "Changes to Followers for Flags must be a Number",
IF(AND($AJ$3, NOT(ISBLANK(R718)), NOT(ISNUMBER(R718))), "Changes to Credibility for Likes must be a Number",
IF(AND($AK$3, NOT(ISBLANK(S718)), NOT(ISNUMBER(S718))), "Changes to Credibility for Disikes must be a Number",
IF(AND($AL$3, NOT(ISBLANK(T718)), NOT(ISNUMBER(T718))), "Changes to Credibility for Shares must be a Number",
IF(AND($AM$3, NOT(ISBLANK(U718)), NOT(ISNUMBER(U718))), "Changes to Credibility for Flags must be a Number",
IF(AND($AJ$3, $AP$3, NOT(ISBLANK(V718)), NOT(ISNUMBER(V718))), "Number of Likes must be a Number",
IF(AND($AK$3, $AP$3, NOT(ISBLANK(W718)), NOT(ISNUMBER(W718))), "Number of Disikes must be a Number",
IF(AND($AL$3, $AP$3, NOT(ISBLANK(X718)), NOT(ISNUMBER(X718))), "Number of Shares must be a Number",
IF(AND($AM$3, $AP$3, NOT(ISBLANK(Y718)), NOT(ISNUMBER(Y718))), "Number of Flags must be a Number",
IF(AND($AJ$3, $AP$3, NOT(ISBLANK(V718)), V718&lt;0), "Number of Likes cannot be Negative",
IF(AND($AK$3, $AP$3, NOT(ISBLANK(W718)), W718&lt;0), "Number of Disikes cannot be Negative",
IF(AND($AL$3, $AP$3, NOT(ISBLANK(X718)), X718&lt;0), "Number of Shares cannot be Negative",
IF(AND($AM$3, $AP$3, NOT(ISBLANK(Y718)), Y718&lt;0), "Number of Flags cannot be Negative",
IF(AND(CONCATENATE(Z718:AH718)&lt;&gt;"", Z718=""), "Missing 1st Comment Source Name",
IF(AND(CONCATENATE(Z718:AH718)&lt;&gt;"", AB718=""), "Missing 1st Comment Message",
IF(AND($AN$3, $AP$3, CONCATENATE(Z718:AH718)&lt;&gt;"", AG718=""), "Missing 1st Comment Likes",
IF(AND($AO$3, $AP$3, CONCATENATE(Z718:AH718)&lt;&gt;"", AH718=""), "Missing 1st Comment Dislikes",
IF(AND(CONCATENATE(Z719:AH719)&lt;&gt;"", Z719=""), "Missing 2nd Comment Source Name",
IF(AND(CONCATENATE(Z719:AH719)&lt;&gt;"", AB719=""), "Missing 2nd Comment Message",
IF(AND($AN$3, $AP$3, CONCATENATE(Z719:AH719)&lt;&gt;"", AG719=""), "Missing 2nd Comment Likes",
IF(AND($AO$3, $AP$3, CONCATENATE(Z719:AH719)&lt;&gt;"", AH719=""), "Missing 2nd Comment Dislikes",
IF(AND(CONCATENATE(Z720:AH720)&lt;&gt;"", Z720=""), "Missing 3rd Comment Source Name",
IF(AND(CONCATENATE(Z720:AH720)&lt;&gt;"", AB720=""), "Missing 3rd Comment Message",
IF(AND($AN$3, $AP$3, CONCATENATE(Z720:AH720)&lt;&gt;"", AG720=""), "Missing 3rd Comment Likes",
IF(AND($AO$3, $AP$3, CONCATENATE(Z720:AH720)&lt;&gt;"", AH720=""), "Missing 3rd Comment Dislikes", "Valid"
)))))))))))))))))))))))))))))))))</f>
        <v>Unused</v>
      </c>
      <c r="C718" s="302"/>
      <c r="D718" s="351" t="s">
        <v>1525</v>
      </c>
      <c r="E718" s="352"/>
      <c r="F718" s="302"/>
      <c r="G718" s="302"/>
      <c r="H718" s="305"/>
      <c r="I718" s="352"/>
      <c r="J718" s="302"/>
      <c r="K718" s="302"/>
      <c r="L718" s="305"/>
      <c r="M718" s="354"/>
      <c r="N718" s="355"/>
      <c r="O718" s="356"/>
      <c r="P718" s="356"/>
      <c r="Q718" s="357"/>
      <c r="R718" s="358"/>
      <c r="S718" s="356"/>
      <c r="T718" s="356"/>
      <c r="U718" s="357"/>
      <c r="V718" s="358"/>
      <c r="W718" s="356"/>
      <c r="X718" s="356"/>
      <c r="Y718" s="359"/>
      <c r="Z718" s="360"/>
      <c r="AA718" s="305"/>
      <c r="AB718" s="354"/>
      <c r="AC718" s="302"/>
      <c r="AD718" s="302"/>
      <c r="AE718" s="302"/>
      <c r="AF718" s="305"/>
      <c r="AG718" s="361"/>
      <c r="AH718" s="458"/>
      <c r="AI718" s="108"/>
      <c r="AJ718" s="108"/>
      <c r="AK718" s="108"/>
      <c r="AL718" s="108"/>
      <c r="AM718" s="108"/>
      <c r="AN718" s="108"/>
      <c r="AO718" s="108"/>
      <c r="AP718" s="108"/>
      <c r="AQ718" s="108"/>
    </row>
    <row r="719" ht="22.5" customHeight="1">
      <c r="B719" s="331"/>
      <c r="D719" s="363"/>
      <c r="E719" s="331"/>
      <c r="H719" s="327"/>
      <c r="I719" s="331"/>
      <c r="L719" s="327"/>
      <c r="M719" s="331"/>
      <c r="N719" s="333"/>
      <c r="O719" s="334"/>
      <c r="P719" s="334"/>
      <c r="Q719" s="335"/>
      <c r="R719" s="336"/>
      <c r="S719" s="334"/>
      <c r="T719" s="334"/>
      <c r="U719" s="335"/>
      <c r="V719" s="336"/>
      <c r="W719" s="334"/>
      <c r="X719" s="334"/>
      <c r="Y719" s="337"/>
      <c r="Z719" s="364"/>
      <c r="AA719" s="327"/>
      <c r="AB719" s="365"/>
      <c r="AF719" s="327"/>
      <c r="AG719" s="366"/>
      <c r="AH719" s="367"/>
      <c r="AI719" s="108"/>
      <c r="AJ719" s="108"/>
      <c r="AK719" s="108"/>
      <c r="AL719" s="108"/>
      <c r="AM719" s="108"/>
      <c r="AN719" s="108"/>
      <c r="AO719" s="108"/>
      <c r="AP719" s="108"/>
      <c r="AQ719" s="108"/>
    </row>
    <row r="720" ht="22.5" customHeight="1">
      <c r="B720" s="181"/>
      <c r="C720" s="309"/>
      <c r="D720" s="368"/>
      <c r="E720" s="181"/>
      <c r="F720" s="309"/>
      <c r="G720" s="309"/>
      <c r="H720" s="310"/>
      <c r="I720" s="181"/>
      <c r="J720" s="309"/>
      <c r="K720" s="309"/>
      <c r="L720" s="310"/>
      <c r="M720" s="181"/>
      <c r="N720" s="342"/>
      <c r="O720" s="343"/>
      <c r="P720" s="343"/>
      <c r="Q720" s="344"/>
      <c r="R720" s="345"/>
      <c r="S720" s="343"/>
      <c r="T720" s="343"/>
      <c r="U720" s="344"/>
      <c r="V720" s="345"/>
      <c r="W720" s="343"/>
      <c r="X720" s="343"/>
      <c r="Y720" s="346"/>
      <c r="Z720" s="369"/>
      <c r="AA720" s="310"/>
      <c r="AB720" s="370"/>
      <c r="AC720" s="309"/>
      <c r="AD720" s="309"/>
      <c r="AE720" s="309"/>
      <c r="AF720" s="310"/>
      <c r="AG720" s="371"/>
      <c r="AH720" s="372"/>
      <c r="AI720" s="108"/>
      <c r="AJ720" s="108"/>
      <c r="AK720" s="108"/>
      <c r="AL720" s="108"/>
      <c r="AM720" s="108"/>
      <c r="AN720" s="108"/>
      <c r="AO720" s="108"/>
      <c r="AP720" s="108"/>
      <c r="AQ720" s="108"/>
    </row>
    <row r="721" ht="22.5" customHeight="1">
      <c r="B721" s="315" t="str">
        <f>IF(ISBLANK(D721), "Missing ID",
IF(CONCATENATE(E721:AG723)="", "Unused",
IF(AND(ISBLANK(E721), ISBLANK(I721)), "Missing Headline and Content",
IF(ISBLANK(M721), "Missing Is True",
IF(AND(M721&lt;&gt;"Yes", M721&lt;&gt;"No"), "Is True must be Yes or No",
IF(AND($AJ$3, NOT(ISBLANK(N721)), NOT(ISNUMBER(N721))), "Changes to Followers for Likes must be a Number",
IF(AND($AK$3, NOT(ISBLANK(O721)), NOT(ISNUMBER(O721))), "Changes to Followers for Disikes must be a Number",
IF(AND($AL$3, NOT(ISBLANK(P721)), NOT(ISNUMBER(P721))), "Changes to Followers for Shares must be a Number",
IF(AND($AM$3, NOT(ISBLANK(Q721)), NOT(ISNUMBER(Q721))), "Changes to Followers for Flags must be a Number",
IF(AND($AJ$3, NOT(ISBLANK(R721)), NOT(ISNUMBER(R721))), "Changes to Credibility for Likes must be a Number",
IF(AND($AK$3, NOT(ISBLANK(S721)), NOT(ISNUMBER(S721))), "Changes to Credibility for Disikes must be a Number",
IF(AND($AL$3, NOT(ISBLANK(T721)), NOT(ISNUMBER(T721))), "Changes to Credibility for Shares must be a Number",
IF(AND($AM$3, NOT(ISBLANK(U721)), NOT(ISNUMBER(U721))), "Changes to Credibility for Flags must be a Number",
IF(AND($AJ$3, $AP$3, NOT(ISBLANK(V721)), NOT(ISNUMBER(V721))), "Number of Likes must be a Number",
IF(AND($AK$3, $AP$3, NOT(ISBLANK(W721)), NOT(ISNUMBER(W721))), "Number of Disikes must be a Number",
IF(AND($AL$3, $AP$3, NOT(ISBLANK(X721)), NOT(ISNUMBER(X721))), "Number of Shares must be a Number",
IF(AND($AM$3, $AP$3, NOT(ISBLANK(Y721)), NOT(ISNUMBER(Y721))), "Number of Flags must be a Number",
IF(AND($AJ$3, $AP$3, NOT(ISBLANK(V721)), V721&lt;0), "Number of Likes cannot be Negative",
IF(AND($AK$3, $AP$3, NOT(ISBLANK(W721)), W721&lt;0), "Number of Disikes cannot be Negative",
IF(AND($AL$3, $AP$3, NOT(ISBLANK(X721)), X721&lt;0), "Number of Shares cannot be Negative",
IF(AND($AM$3, $AP$3, NOT(ISBLANK(Y721)), Y721&lt;0), "Number of Flags cannot be Negative",
IF(AND(CONCATENATE(Z721:AH721)&lt;&gt;"", Z721=""), "Missing 1st Comment Source Name",
IF(AND(CONCATENATE(Z721:AH721)&lt;&gt;"", AB721=""), "Missing 1st Comment Message",
IF(AND($AN$3, $AP$3, CONCATENATE(Z721:AH721)&lt;&gt;"", AG721=""), "Missing 1st Comment Likes",
IF(AND($AO$3, $AP$3, CONCATENATE(Z721:AH721)&lt;&gt;"", AH721=""), "Missing 1st Comment Dislikes",
IF(AND(CONCATENATE(Z722:AH722)&lt;&gt;"", Z722=""), "Missing 2nd Comment Source Name",
IF(AND(CONCATENATE(Z722:AH722)&lt;&gt;"", AB722=""), "Missing 2nd Comment Message",
IF(AND($AN$3, $AP$3, CONCATENATE(Z722:AH722)&lt;&gt;"", AG722=""), "Missing 2nd Comment Likes",
IF(AND($AO$3, $AP$3, CONCATENATE(Z722:AH722)&lt;&gt;"", AH722=""), "Missing 2nd Comment Dislikes",
IF(AND(CONCATENATE(Z723:AH723)&lt;&gt;"", Z723=""), "Missing 3rd Comment Source Name",
IF(AND(CONCATENATE(Z723:AH723)&lt;&gt;"", AB723=""), "Missing 3rd Comment Message",
IF(AND($AN$3, $AP$3, CONCATENATE(Z723:AH723)&lt;&gt;"", AG723=""), "Missing 3rd Comment Likes",
IF(AND($AO$3, $AP$3, CONCATENATE(Z723:AH723)&lt;&gt;"", AH723=""), "Missing 3rd Comment Dislikes", "Valid"
)))))))))))))))))))))))))))))))))</f>
        <v>Unused</v>
      </c>
      <c r="C721" s="302"/>
      <c r="D721" s="316" t="s">
        <v>1526</v>
      </c>
      <c r="E721" s="317"/>
      <c r="F721" s="302"/>
      <c r="G721" s="302"/>
      <c r="H721" s="305"/>
      <c r="I721" s="317"/>
      <c r="J721" s="302"/>
      <c r="K721" s="302"/>
      <c r="L721" s="305"/>
      <c r="M721" s="319"/>
      <c r="N721" s="450"/>
      <c r="O721" s="451"/>
      <c r="P721" s="451"/>
      <c r="Q721" s="452"/>
      <c r="R721" s="453"/>
      <c r="S721" s="451"/>
      <c r="T721" s="451"/>
      <c r="U721" s="452"/>
      <c r="V721" s="453"/>
      <c r="W721" s="451"/>
      <c r="X721" s="451"/>
      <c r="Y721" s="454"/>
      <c r="Z721" s="325"/>
      <c r="AA721" s="305"/>
      <c r="AB721" s="319"/>
      <c r="AC721" s="302"/>
      <c r="AD721" s="302"/>
      <c r="AE721" s="302"/>
      <c r="AF721" s="305"/>
      <c r="AG721" s="328"/>
      <c r="AH721" s="455"/>
      <c r="AI721" s="108"/>
      <c r="AJ721" s="108"/>
      <c r="AK721" s="108"/>
      <c r="AL721" s="108"/>
      <c r="AM721" s="108"/>
      <c r="AN721" s="108"/>
      <c r="AO721" s="108"/>
      <c r="AP721" s="108"/>
      <c r="AQ721" s="108"/>
    </row>
    <row r="722" ht="22.5" customHeight="1">
      <c r="B722" s="331"/>
      <c r="D722" s="332"/>
      <c r="E722" s="331"/>
      <c r="H722" s="327"/>
      <c r="I722" s="331"/>
      <c r="L722" s="327"/>
      <c r="M722" s="331"/>
      <c r="N722" s="333"/>
      <c r="O722" s="334"/>
      <c r="P722" s="334"/>
      <c r="Q722" s="335"/>
      <c r="R722" s="336"/>
      <c r="S722" s="334"/>
      <c r="T722" s="334"/>
      <c r="U722" s="335"/>
      <c r="V722" s="336"/>
      <c r="W722" s="334"/>
      <c r="X722" s="334"/>
      <c r="Y722" s="337"/>
      <c r="Z722" s="338"/>
      <c r="AA722" s="327"/>
      <c r="AB722" s="326"/>
      <c r="AF722" s="327"/>
      <c r="AG722" s="339"/>
      <c r="AH722" s="456"/>
      <c r="AI722" s="108"/>
      <c r="AJ722" s="108"/>
      <c r="AK722" s="108"/>
      <c r="AL722" s="108"/>
      <c r="AM722" s="108"/>
      <c r="AN722" s="108"/>
      <c r="AO722" s="108"/>
      <c r="AP722" s="108"/>
      <c r="AQ722" s="108"/>
    </row>
    <row r="723" ht="22.5" customHeight="1">
      <c r="B723" s="181"/>
      <c r="C723" s="309"/>
      <c r="D723" s="341"/>
      <c r="E723" s="181"/>
      <c r="F723" s="309"/>
      <c r="G723" s="309"/>
      <c r="H723" s="310"/>
      <c r="I723" s="181"/>
      <c r="J723" s="309"/>
      <c r="K723" s="309"/>
      <c r="L723" s="310"/>
      <c r="M723" s="181"/>
      <c r="N723" s="342"/>
      <c r="O723" s="343"/>
      <c r="P723" s="343"/>
      <c r="Q723" s="344"/>
      <c r="R723" s="345"/>
      <c r="S723" s="343"/>
      <c r="T723" s="343"/>
      <c r="U723" s="344"/>
      <c r="V723" s="345"/>
      <c r="W723" s="343"/>
      <c r="X723" s="343"/>
      <c r="Y723" s="346"/>
      <c r="Z723" s="347"/>
      <c r="AA723" s="310"/>
      <c r="AB723" s="348"/>
      <c r="AC723" s="309"/>
      <c r="AD723" s="309"/>
      <c r="AE723" s="309"/>
      <c r="AF723" s="310"/>
      <c r="AG723" s="349"/>
      <c r="AH723" s="457"/>
      <c r="AI723" s="108"/>
      <c r="AJ723" s="108"/>
      <c r="AK723" s="108"/>
      <c r="AL723" s="108"/>
      <c r="AM723" s="108"/>
      <c r="AN723" s="108"/>
      <c r="AO723" s="108"/>
      <c r="AP723" s="108"/>
      <c r="AQ723" s="108"/>
    </row>
    <row r="724" ht="22.5" customHeight="1">
      <c r="B724" s="315" t="str">
        <f>IF(ISBLANK(D724), "Missing ID",
IF(CONCATENATE(E724:AG726)="", "Unused",
IF(AND(ISBLANK(E724), ISBLANK(I724)), "Missing Headline and Content",
IF(ISBLANK(M724), "Missing Is True",
IF(AND(M724&lt;&gt;"Yes", M724&lt;&gt;"No"), "Is True must be Yes or No",
IF(AND($AJ$3, NOT(ISBLANK(N724)), NOT(ISNUMBER(N724))), "Changes to Followers for Likes must be a Number",
IF(AND($AK$3, NOT(ISBLANK(O724)), NOT(ISNUMBER(O724))), "Changes to Followers for Disikes must be a Number",
IF(AND($AL$3, NOT(ISBLANK(P724)), NOT(ISNUMBER(P724))), "Changes to Followers for Shares must be a Number",
IF(AND($AM$3, NOT(ISBLANK(Q724)), NOT(ISNUMBER(Q724))), "Changes to Followers for Flags must be a Number",
IF(AND($AJ$3, NOT(ISBLANK(R724)), NOT(ISNUMBER(R724))), "Changes to Credibility for Likes must be a Number",
IF(AND($AK$3, NOT(ISBLANK(S724)), NOT(ISNUMBER(S724))), "Changes to Credibility for Disikes must be a Number",
IF(AND($AL$3, NOT(ISBLANK(T724)), NOT(ISNUMBER(T724))), "Changes to Credibility for Shares must be a Number",
IF(AND($AM$3, NOT(ISBLANK(U724)), NOT(ISNUMBER(U724))), "Changes to Credibility for Flags must be a Number",
IF(AND($AJ$3, $AP$3, NOT(ISBLANK(V724)), NOT(ISNUMBER(V724))), "Number of Likes must be a Number",
IF(AND($AK$3, $AP$3, NOT(ISBLANK(W724)), NOT(ISNUMBER(W724))), "Number of Disikes must be a Number",
IF(AND($AL$3, $AP$3, NOT(ISBLANK(X724)), NOT(ISNUMBER(X724))), "Number of Shares must be a Number",
IF(AND($AM$3, $AP$3, NOT(ISBLANK(Y724)), NOT(ISNUMBER(Y724))), "Number of Flags must be a Number",
IF(AND($AJ$3, $AP$3, NOT(ISBLANK(V724)), V724&lt;0), "Number of Likes cannot be Negative",
IF(AND($AK$3, $AP$3, NOT(ISBLANK(W724)), W724&lt;0), "Number of Disikes cannot be Negative",
IF(AND($AL$3, $AP$3, NOT(ISBLANK(X724)), X724&lt;0), "Number of Shares cannot be Negative",
IF(AND($AM$3, $AP$3, NOT(ISBLANK(Y724)), Y724&lt;0), "Number of Flags cannot be Negative",
IF(AND(CONCATENATE(Z724:AH724)&lt;&gt;"", Z724=""), "Missing 1st Comment Source Name",
IF(AND(CONCATENATE(Z724:AH724)&lt;&gt;"", AB724=""), "Missing 1st Comment Message",
IF(AND($AN$3, $AP$3, CONCATENATE(Z724:AH724)&lt;&gt;"", AG724=""), "Missing 1st Comment Likes",
IF(AND($AO$3, $AP$3, CONCATENATE(Z724:AH724)&lt;&gt;"", AH724=""), "Missing 1st Comment Dislikes",
IF(AND(CONCATENATE(Z725:AH725)&lt;&gt;"", Z725=""), "Missing 2nd Comment Source Name",
IF(AND(CONCATENATE(Z725:AH725)&lt;&gt;"", AB725=""), "Missing 2nd Comment Message",
IF(AND($AN$3, $AP$3, CONCATENATE(Z725:AH725)&lt;&gt;"", AG725=""), "Missing 2nd Comment Likes",
IF(AND($AO$3, $AP$3, CONCATENATE(Z725:AH725)&lt;&gt;"", AH725=""), "Missing 2nd Comment Dislikes",
IF(AND(CONCATENATE(Z726:AH726)&lt;&gt;"", Z726=""), "Missing 3rd Comment Source Name",
IF(AND(CONCATENATE(Z726:AH726)&lt;&gt;"", AB726=""), "Missing 3rd Comment Message",
IF(AND($AN$3, $AP$3, CONCATENATE(Z726:AH726)&lt;&gt;"", AG726=""), "Missing 3rd Comment Likes",
IF(AND($AO$3, $AP$3, CONCATENATE(Z726:AH726)&lt;&gt;"", AH726=""), "Missing 3rd Comment Dislikes", "Valid"
)))))))))))))))))))))))))))))))))</f>
        <v>Unused</v>
      </c>
      <c r="C724" s="302"/>
      <c r="D724" s="351" t="s">
        <v>1527</v>
      </c>
      <c r="E724" s="352"/>
      <c r="F724" s="302"/>
      <c r="G724" s="302"/>
      <c r="H724" s="305"/>
      <c r="I724" s="352"/>
      <c r="J724" s="302"/>
      <c r="K724" s="302"/>
      <c r="L724" s="305"/>
      <c r="M724" s="354"/>
      <c r="N724" s="355"/>
      <c r="O724" s="356"/>
      <c r="P724" s="356"/>
      <c r="Q724" s="357"/>
      <c r="R724" s="358"/>
      <c r="S724" s="356"/>
      <c r="T724" s="356"/>
      <c r="U724" s="357"/>
      <c r="V724" s="358"/>
      <c r="W724" s="356"/>
      <c r="X724" s="356"/>
      <c r="Y724" s="359"/>
      <c r="Z724" s="360"/>
      <c r="AA724" s="305"/>
      <c r="AB724" s="354"/>
      <c r="AC724" s="302"/>
      <c r="AD724" s="302"/>
      <c r="AE724" s="302"/>
      <c r="AF724" s="305"/>
      <c r="AG724" s="361"/>
      <c r="AH724" s="458"/>
      <c r="AI724" s="108"/>
      <c r="AJ724" s="108"/>
      <c r="AK724" s="108"/>
      <c r="AL724" s="108"/>
      <c r="AM724" s="108"/>
      <c r="AN724" s="108"/>
      <c r="AO724" s="108"/>
      <c r="AP724" s="108"/>
      <c r="AQ724" s="108"/>
    </row>
    <row r="725" ht="22.5" customHeight="1">
      <c r="B725" s="331"/>
      <c r="D725" s="363"/>
      <c r="E725" s="331"/>
      <c r="H725" s="327"/>
      <c r="I725" s="331"/>
      <c r="L725" s="327"/>
      <c r="M725" s="331"/>
      <c r="N725" s="333"/>
      <c r="O725" s="334"/>
      <c r="P725" s="334"/>
      <c r="Q725" s="335"/>
      <c r="R725" s="336"/>
      <c r="S725" s="334"/>
      <c r="T725" s="334"/>
      <c r="U725" s="335"/>
      <c r="V725" s="336"/>
      <c r="W725" s="334"/>
      <c r="X725" s="334"/>
      <c r="Y725" s="337"/>
      <c r="Z725" s="364"/>
      <c r="AA725" s="327"/>
      <c r="AB725" s="365"/>
      <c r="AF725" s="327"/>
      <c r="AG725" s="366"/>
      <c r="AH725" s="367"/>
      <c r="AI725" s="108"/>
      <c r="AJ725" s="108"/>
      <c r="AK725" s="108"/>
      <c r="AL725" s="108"/>
      <c r="AM725" s="108"/>
      <c r="AN725" s="108"/>
      <c r="AO725" s="108"/>
      <c r="AP725" s="108"/>
      <c r="AQ725" s="108"/>
    </row>
    <row r="726" ht="22.5" customHeight="1">
      <c r="B726" s="181"/>
      <c r="C726" s="309"/>
      <c r="D726" s="368"/>
      <c r="E726" s="181"/>
      <c r="F726" s="309"/>
      <c r="G726" s="309"/>
      <c r="H726" s="310"/>
      <c r="I726" s="181"/>
      <c r="J726" s="309"/>
      <c r="K726" s="309"/>
      <c r="L726" s="310"/>
      <c r="M726" s="181"/>
      <c r="N726" s="342"/>
      <c r="O726" s="343"/>
      <c r="P726" s="343"/>
      <c r="Q726" s="344"/>
      <c r="R726" s="345"/>
      <c r="S726" s="343"/>
      <c r="T726" s="343"/>
      <c r="U726" s="344"/>
      <c r="V726" s="345"/>
      <c r="W726" s="343"/>
      <c r="X726" s="343"/>
      <c r="Y726" s="346"/>
      <c r="Z726" s="369"/>
      <c r="AA726" s="310"/>
      <c r="AB726" s="370"/>
      <c r="AC726" s="309"/>
      <c r="AD726" s="309"/>
      <c r="AE726" s="309"/>
      <c r="AF726" s="310"/>
      <c r="AG726" s="371"/>
      <c r="AH726" s="372"/>
      <c r="AI726" s="108"/>
      <c r="AJ726" s="108"/>
      <c r="AK726" s="108"/>
      <c r="AL726" s="108"/>
      <c r="AM726" s="108"/>
      <c r="AN726" s="108"/>
      <c r="AO726" s="108"/>
      <c r="AP726" s="108"/>
      <c r="AQ726" s="108"/>
    </row>
    <row r="727" ht="22.5" customHeight="1">
      <c r="B727" s="315" t="str">
        <f>IF(ISBLANK(D727), "Missing ID",
IF(CONCATENATE(E727:AG729)="", "Unused",
IF(AND(ISBLANK(E727), ISBLANK(I727)), "Missing Headline and Content",
IF(ISBLANK(M727), "Missing Is True",
IF(AND(M727&lt;&gt;"Yes", M727&lt;&gt;"No"), "Is True must be Yes or No",
IF(AND($AJ$3, NOT(ISBLANK(N727)), NOT(ISNUMBER(N727))), "Changes to Followers for Likes must be a Number",
IF(AND($AK$3, NOT(ISBLANK(O727)), NOT(ISNUMBER(O727))), "Changes to Followers for Disikes must be a Number",
IF(AND($AL$3, NOT(ISBLANK(P727)), NOT(ISNUMBER(P727))), "Changes to Followers for Shares must be a Number",
IF(AND($AM$3, NOT(ISBLANK(Q727)), NOT(ISNUMBER(Q727))), "Changes to Followers for Flags must be a Number",
IF(AND($AJ$3, NOT(ISBLANK(R727)), NOT(ISNUMBER(R727))), "Changes to Credibility for Likes must be a Number",
IF(AND($AK$3, NOT(ISBLANK(S727)), NOT(ISNUMBER(S727))), "Changes to Credibility for Disikes must be a Number",
IF(AND($AL$3, NOT(ISBLANK(T727)), NOT(ISNUMBER(T727))), "Changes to Credibility for Shares must be a Number",
IF(AND($AM$3, NOT(ISBLANK(U727)), NOT(ISNUMBER(U727))), "Changes to Credibility for Flags must be a Number",
IF(AND($AJ$3, $AP$3, NOT(ISBLANK(V727)), NOT(ISNUMBER(V727))), "Number of Likes must be a Number",
IF(AND($AK$3, $AP$3, NOT(ISBLANK(W727)), NOT(ISNUMBER(W727))), "Number of Disikes must be a Number",
IF(AND($AL$3, $AP$3, NOT(ISBLANK(X727)), NOT(ISNUMBER(X727))), "Number of Shares must be a Number",
IF(AND($AM$3, $AP$3, NOT(ISBLANK(Y727)), NOT(ISNUMBER(Y727))), "Number of Flags must be a Number",
IF(AND($AJ$3, $AP$3, NOT(ISBLANK(V727)), V727&lt;0), "Number of Likes cannot be Negative",
IF(AND($AK$3, $AP$3, NOT(ISBLANK(W727)), W727&lt;0), "Number of Disikes cannot be Negative",
IF(AND($AL$3, $AP$3, NOT(ISBLANK(X727)), X727&lt;0), "Number of Shares cannot be Negative",
IF(AND($AM$3, $AP$3, NOT(ISBLANK(Y727)), Y727&lt;0), "Number of Flags cannot be Negative",
IF(AND(CONCATENATE(Z727:AH727)&lt;&gt;"", Z727=""), "Missing 1st Comment Source Name",
IF(AND(CONCATENATE(Z727:AH727)&lt;&gt;"", AB727=""), "Missing 1st Comment Message",
IF(AND($AN$3, $AP$3, CONCATENATE(Z727:AH727)&lt;&gt;"", AG727=""), "Missing 1st Comment Likes",
IF(AND($AO$3, $AP$3, CONCATENATE(Z727:AH727)&lt;&gt;"", AH727=""), "Missing 1st Comment Dislikes",
IF(AND(CONCATENATE(Z728:AH728)&lt;&gt;"", Z728=""), "Missing 2nd Comment Source Name",
IF(AND(CONCATENATE(Z728:AH728)&lt;&gt;"", AB728=""), "Missing 2nd Comment Message",
IF(AND($AN$3, $AP$3, CONCATENATE(Z728:AH728)&lt;&gt;"", AG728=""), "Missing 2nd Comment Likes",
IF(AND($AO$3, $AP$3, CONCATENATE(Z728:AH728)&lt;&gt;"", AH728=""), "Missing 2nd Comment Dislikes",
IF(AND(CONCATENATE(Z729:AH729)&lt;&gt;"", Z729=""), "Missing 3rd Comment Source Name",
IF(AND(CONCATENATE(Z729:AH729)&lt;&gt;"", AB729=""), "Missing 3rd Comment Message",
IF(AND($AN$3, $AP$3, CONCATENATE(Z729:AH729)&lt;&gt;"", AG729=""), "Missing 3rd Comment Likes",
IF(AND($AO$3, $AP$3, CONCATENATE(Z729:AH729)&lt;&gt;"", AH729=""), "Missing 3rd Comment Dislikes", "Valid"
)))))))))))))))))))))))))))))))))</f>
        <v>Unused</v>
      </c>
      <c r="C727" s="302"/>
      <c r="D727" s="316" t="s">
        <v>1528</v>
      </c>
      <c r="E727" s="317"/>
      <c r="F727" s="302"/>
      <c r="G727" s="302"/>
      <c r="H727" s="305"/>
      <c r="I727" s="317"/>
      <c r="J727" s="302"/>
      <c r="K727" s="302"/>
      <c r="L727" s="305"/>
      <c r="M727" s="319"/>
      <c r="N727" s="450"/>
      <c r="O727" s="451"/>
      <c r="P727" s="451"/>
      <c r="Q727" s="452"/>
      <c r="R727" s="453"/>
      <c r="S727" s="451"/>
      <c r="T727" s="451"/>
      <c r="U727" s="452"/>
      <c r="V727" s="453"/>
      <c r="W727" s="451"/>
      <c r="X727" s="451"/>
      <c r="Y727" s="454"/>
      <c r="Z727" s="325"/>
      <c r="AA727" s="305"/>
      <c r="AB727" s="319"/>
      <c r="AC727" s="302"/>
      <c r="AD727" s="302"/>
      <c r="AE727" s="302"/>
      <c r="AF727" s="305"/>
      <c r="AG727" s="328"/>
      <c r="AH727" s="455"/>
      <c r="AI727" s="108"/>
      <c r="AJ727" s="108"/>
      <c r="AK727" s="108"/>
      <c r="AL727" s="108"/>
      <c r="AM727" s="108"/>
      <c r="AN727" s="108"/>
      <c r="AO727" s="108"/>
      <c r="AP727" s="108"/>
      <c r="AQ727" s="108"/>
    </row>
    <row r="728" ht="22.5" customHeight="1">
      <c r="B728" s="331"/>
      <c r="D728" s="332"/>
      <c r="E728" s="331"/>
      <c r="H728" s="327"/>
      <c r="I728" s="331"/>
      <c r="L728" s="327"/>
      <c r="M728" s="331"/>
      <c r="N728" s="333"/>
      <c r="O728" s="334"/>
      <c r="P728" s="334"/>
      <c r="Q728" s="335"/>
      <c r="R728" s="336"/>
      <c r="S728" s="334"/>
      <c r="T728" s="334"/>
      <c r="U728" s="335"/>
      <c r="V728" s="336"/>
      <c r="W728" s="334"/>
      <c r="X728" s="334"/>
      <c r="Y728" s="337"/>
      <c r="Z728" s="338"/>
      <c r="AA728" s="327"/>
      <c r="AB728" s="326"/>
      <c r="AF728" s="327"/>
      <c r="AG728" s="339"/>
      <c r="AH728" s="456"/>
      <c r="AI728" s="108"/>
      <c r="AJ728" s="108"/>
      <c r="AK728" s="108"/>
      <c r="AL728" s="108"/>
      <c r="AM728" s="108"/>
      <c r="AN728" s="108"/>
      <c r="AO728" s="108"/>
      <c r="AP728" s="108"/>
      <c r="AQ728" s="108"/>
    </row>
    <row r="729" ht="22.5" customHeight="1">
      <c r="B729" s="181"/>
      <c r="C729" s="309"/>
      <c r="D729" s="341"/>
      <c r="E729" s="181"/>
      <c r="F729" s="309"/>
      <c r="G729" s="309"/>
      <c r="H729" s="310"/>
      <c r="I729" s="181"/>
      <c r="J729" s="309"/>
      <c r="K729" s="309"/>
      <c r="L729" s="310"/>
      <c r="M729" s="181"/>
      <c r="N729" s="342"/>
      <c r="O729" s="343"/>
      <c r="P729" s="343"/>
      <c r="Q729" s="344"/>
      <c r="R729" s="345"/>
      <c r="S729" s="343"/>
      <c r="T729" s="343"/>
      <c r="U729" s="344"/>
      <c r="V729" s="345"/>
      <c r="W729" s="343"/>
      <c r="X729" s="343"/>
      <c r="Y729" s="346"/>
      <c r="Z729" s="347"/>
      <c r="AA729" s="310"/>
      <c r="AB729" s="348"/>
      <c r="AC729" s="309"/>
      <c r="AD729" s="309"/>
      <c r="AE729" s="309"/>
      <c r="AF729" s="310"/>
      <c r="AG729" s="349"/>
      <c r="AH729" s="457"/>
      <c r="AI729" s="108"/>
      <c r="AJ729" s="108"/>
      <c r="AK729" s="108"/>
      <c r="AL729" s="108"/>
      <c r="AM729" s="108"/>
      <c r="AN729" s="108"/>
      <c r="AO729" s="108"/>
      <c r="AP729" s="108"/>
      <c r="AQ729" s="108"/>
    </row>
    <row r="730" ht="22.5" customHeight="1">
      <c r="B730" s="315" t="str">
        <f>IF(ISBLANK(D730), "Missing ID",
IF(CONCATENATE(E730:AG732)="", "Unused",
IF(AND(ISBLANK(E730), ISBLANK(I730)), "Missing Headline and Content",
IF(ISBLANK(M730), "Missing Is True",
IF(AND(M730&lt;&gt;"Yes", M730&lt;&gt;"No"), "Is True must be Yes or No",
IF(AND($AJ$3, NOT(ISBLANK(N730)), NOT(ISNUMBER(N730))), "Changes to Followers for Likes must be a Number",
IF(AND($AK$3, NOT(ISBLANK(O730)), NOT(ISNUMBER(O730))), "Changes to Followers for Disikes must be a Number",
IF(AND($AL$3, NOT(ISBLANK(P730)), NOT(ISNUMBER(P730))), "Changes to Followers for Shares must be a Number",
IF(AND($AM$3, NOT(ISBLANK(Q730)), NOT(ISNUMBER(Q730))), "Changes to Followers for Flags must be a Number",
IF(AND($AJ$3, NOT(ISBLANK(R730)), NOT(ISNUMBER(R730))), "Changes to Credibility for Likes must be a Number",
IF(AND($AK$3, NOT(ISBLANK(S730)), NOT(ISNUMBER(S730))), "Changes to Credibility for Disikes must be a Number",
IF(AND($AL$3, NOT(ISBLANK(T730)), NOT(ISNUMBER(T730))), "Changes to Credibility for Shares must be a Number",
IF(AND($AM$3, NOT(ISBLANK(U730)), NOT(ISNUMBER(U730))), "Changes to Credibility for Flags must be a Number",
IF(AND($AJ$3, $AP$3, NOT(ISBLANK(V730)), NOT(ISNUMBER(V730))), "Number of Likes must be a Number",
IF(AND($AK$3, $AP$3, NOT(ISBLANK(W730)), NOT(ISNUMBER(W730))), "Number of Disikes must be a Number",
IF(AND($AL$3, $AP$3, NOT(ISBLANK(X730)), NOT(ISNUMBER(X730))), "Number of Shares must be a Number",
IF(AND($AM$3, $AP$3, NOT(ISBLANK(Y730)), NOT(ISNUMBER(Y730))), "Number of Flags must be a Number",
IF(AND($AJ$3, $AP$3, NOT(ISBLANK(V730)), V730&lt;0), "Number of Likes cannot be Negative",
IF(AND($AK$3, $AP$3, NOT(ISBLANK(W730)), W730&lt;0), "Number of Disikes cannot be Negative",
IF(AND($AL$3, $AP$3, NOT(ISBLANK(X730)), X730&lt;0), "Number of Shares cannot be Negative",
IF(AND($AM$3, $AP$3, NOT(ISBLANK(Y730)), Y730&lt;0), "Number of Flags cannot be Negative",
IF(AND(CONCATENATE(Z730:AH730)&lt;&gt;"", Z730=""), "Missing 1st Comment Source Name",
IF(AND(CONCATENATE(Z730:AH730)&lt;&gt;"", AB730=""), "Missing 1st Comment Message",
IF(AND($AN$3, $AP$3, CONCATENATE(Z730:AH730)&lt;&gt;"", AG730=""), "Missing 1st Comment Likes",
IF(AND($AO$3, $AP$3, CONCATENATE(Z730:AH730)&lt;&gt;"", AH730=""), "Missing 1st Comment Dislikes",
IF(AND(CONCATENATE(Z731:AH731)&lt;&gt;"", Z731=""), "Missing 2nd Comment Source Name",
IF(AND(CONCATENATE(Z731:AH731)&lt;&gt;"", AB731=""), "Missing 2nd Comment Message",
IF(AND($AN$3, $AP$3, CONCATENATE(Z731:AH731)&lt;&gt;"", AG731=""), "Missing 2nd Comment Likes",
IF(AND($AO$3, $AP$3, CONCATENATE(Z731:AH731)&lt;&gt;"", AH731=""), "Missing 2nd Comment Dislikes",
IF(AND(CONCATENATE(Z732:AH732)&lt;&gt;"", Z732=""), "Missing 3rd Comment Source Name",
IF(AND(CONCATENATE(Z732:AH732)&lt;&gt;"", AB732=""), "Missing 3rd Comment Message",
IF(AND($AN$3, $AP$3, CONCATENATE(Z732:AH732)&lt;&gt;"", AG732=""), "Missing 3rd Comment Likes",
IF(AND($AO$3, $AP$3, CONCATENATE(Z732:AH732)&lt;&gt;"", AH732=""), "Missing 3rd Comment Dislikes", "Valid"
)))))))))))))))))))))))))))))))))</f>
        <v>Unused</v>
      </c>
      <c r="C730" s="302"/>
      <c r="D730" s="351" t="s">
        <v>1529</v>
      </c>
      <c r="E730" s="352"/>
      <c r="F730" s="302"/>
      <c r="G730" s="302"/>
      <c r="H730" s="305"/>
      <c r="I730" s="352"/>
      <c r="J730" s="302"/>
      <c r="K730" s="302"/>
      <c r="L730" s="305"/>
      <c r="M730" s="354"/>
      <c r="N730" s="355"/>
      <c r="O730" s="356"/>
      <c r="P730" s="356"/>
      <c r="Q730" s="357"/>
      <c r="R730" s="358"/>
      <c r="S730" s="356"/>
      <c r="T730" s="356"/>
      <c r="U730" s="357"/>
      <c r="V730" s="358"/>
      <c r="W730" s="356"/>
      <c r="X730" s="356"/>
      <c r="Y730" s="359"/>
      <c r="Z730" s="360"/>
      <c r="AA730" s="305"/>
      <c r="AB730" s="354"/>
      <c r="AC730" s="302"/>
      <c r="AD730" s="302"/>
      <c r="AE730" s="302"/>
      <c r="AF730" s="305"/>
      <c r="AG730" s="361"/>
      <c r="AH730" s="458"/>
      <c r="AI730" s="108"/>
      <c r="AJ730" s="108"/>
      <c r="AK730" s="108"/>
      <c r="AL730" s="108"/>
      <c r="AM730" s="108"/>
      <c r="AN730" s="108"/>
      <c r="AO730" s="108"/>
      <c r="AP730" s="108"/>
      <c r="AQ730" s="108"/>
    </row>
    <row r="731" ht="22.5" customHeight="1">
      <c r="B731" s="331"/>
      <c r="D731" s="363"/>
      <c r="E731" s="331"/>
      <c r="H731" s="327"/>
      <c r="I731" s="331"/>
      <c r="L731" s="327"/>
      <c r="M731" s="331"/>
      <c r="N731" s="333"/>
      <c r="O731" s="334"/>
      <c r="P731" s="334"/>
      <c r="Q731" s="335"/>
      <c r="R731" s="336"/>
      <c r="S731" s="334"/>
      <c r="T731" s="334"/>
      <c r="U731" s="335"/>
      <c r="V731" s="336"/>
      <c r="W731" s="334"/>
      <c r="X731" s="334"/>
      <c r="Y731" s="337"/>
      <c r="Z731" s="364"/>
      <c r="AA731" s="327"/>
      <c r="AB731" s="365"/>
      <c r="AF731" s="327"/>
      <c r="AG731" s="366"/>
      <c r="AH731" s="367"/>
      <c r="AI731" s="108"/>
      <c r="AJ731" s="108"/>
      <c r="AK731" s="108"/>
      <c r="AL731" s="108"/>
      <c r="AM731" s="108"/>
      <c r="AN731" s="108"/>
      <c r="AO731" s="108"/>
      <c r="AP731" s="108"/>
      <c r="AQ731" s="108"/>
    </row>
    <row r="732" ht="22.5" customHeight="1">
      <c r="B732" s="181"/>
      <c r="C732" s="309"/>
      <c r="D732" s="368"/>
      <c r="E732" s="181"/>
      <c r="F732" s="309"/>
      <c r="G732" s="309"/>
      <c r="H732" s="310"/>
      <c r="I732" s="181"/>
      <c r="J732" s="309"/>
      <c r="K732" s="309"/>
      <c r="L732" s="310"/>
      <c r="M732" s="181"/>
      <c r="N732" s="342"/>
      <c r="O732" s="343"/>
      <c r="P732" s="343"/>
      <c r="Q732" s="344"/>
      <c r="R732" s="345"/>
      <c r="S732" s="343"/>
      <c r="T732" s="343"/>
      <c r="U732" s="344"/>
      <c r="V732" s="345"/>
      <c r="W732" s="343"/>
      <c r="X732" s="343"/>
      <c r="Y732" s="346"/>
      <c r="Z732" s="369"/>
      <c r="AA732" s="310"/>
      <c r="AB732" s="370"/>
      <c r="AC732" s="309"/>
      <c r="AD732" s="309"/>
      <c r="AE732" s="309"/>
      <c r="AF732" s="310"/>
      <c r="AG732" s="371"/>
      <c r="AH732" s="372"/>
      <c r="AI732" s="108"/>
      <c r="AJ732" s="108"/>
      <c r="AK732" s="108"/>
      <c r="AL732" s="108"/>
      <c r="AM732" s="108"/>
      <c r="AN732" s="108"/>
      <c r="AO732" s="108"/>
      <c r="AP732" s="108"/>
      <c r="AQ732" s="108"/>
    </row>
    <row r="733" ht="22.5" customHeight="1">
      <c r="B733" s="315" t="str">
        <f>IF(ISBLANK(D733), "Missing ID",
IF(CONCATENATE(E733:AG735)="", "Unused",
IF(AND(ISBLANK(E733), ISBLANK(I733)), "Missing Headline and Content",
IF(ISBLANK(M733), "Missing Is True",
IF(AND(M733&lt;&gt;"Yes", M733&lt;&gt;"No"), "Is True must be Yes or No",
IF(AND($AJ$3, NOT(ISBLANK(N733)), NOT(ISNUMBER(N733))), "Changes to Followers for Likes must be a Number",
IF(AND($AK$3, NOT(ISBLANK(O733)), NOT(ISNUMBER(O733))), "Changes to Followers for Disikes must be a Number",
IF(AND($AL$3, NOT(ISBLANK(P733)), NOT(ISNUMBER(P733))), "Changes to Followers for Shares must be a Number",
IF(AND($AM$3, NOT(ISBLANK(Q733)), NOT(ISNUMBER(Q733))), "Changes to Followers for Flags must be a Number",
IF(AND($AJ$3, NOT(ISBLANK(R733)), NOT(ISNUMBER(R733))), "Changes to Credibility for Likes must be a Number",
IF(AND($AK$3, NOT(ISBLANK(S733)), NOT(ISNUMBER(S733))), "Changes to Credibility for Disikes must be a Number",
IF(AND($AL$3, NOT(ISBLANK(T733)), NOT(ISNUMBER(T733))), "Changes to Credibility for Shares must be a Number",
IF(AND($AM$3, NOT(ISBLANK(U733)), NOT(ISNUMBER(U733))), "Changes to Credibility for Flags must be a Number",
IF(AND($AJ$3, $AP$3, NOT(ISBLANK(V733)), NOT(ISNUMBER(V733))), "Number of Likes must be a Number",
IF(AND($AK$3, $AP$3, NOT(ISBLANK(W733)), NOT(ISNUMBER(W733))), "Number of Disikes must be a Number",
IF(AND($AL$3, $AP$3, NOT(ISBLANK(X733)), NOT(ISNUMBER(X733))), "Number of Shares must be a Number",
IF(AND($AM$3, $AP$3, NOT(ISBLANK(Y733)), NOT(ISNUMBER(Y733))), "Number of Flags must be a Number",
IF(AND($AJ$3, $AP$3, NOT(ISBLANK(V733)), V733&lt;0), "Number of Likes cannot be Negative",
IF(AND($AK$3, $AP$3, NOT(ISBLANK(W733)), W733&lt;0), "Number of Disikes cannot be Negative",
IF(AND($AL$3, $AP$3, NOT(ISBLANK(X733)), X733&lt;0), "Number of Shares cannot be Negative",
IF(AND($AM$3, $AP$3, NOT(ISBLANK(Y733)), Y733&lt;0), "Number of Flags cannot be Negative",
IF(AND(CONCATENATE(Z733:AH733)&lt;&gt;"", Z733=""), "Missing 1st Comment Source Name",
IF(AND(CONCATENATE(Z733:AH733)&lt;&gt;"", AB733=""), "Missing 1st Comment Message",
IF(AND($AN$3, $AP$3, CONCATENATE(Z733:AH733)&lt;&gt;"", AG733=""), "Missing 1st Comment Likes",
IF(AND($AO$3, $AP$3, CONCATENATE(Z733:AH733)&lt;&gt;"", AH733=""), "Missing 1st Comment Dislikes",
IF(AND(CONCATENATE(Z734:AH734)&lt;&gt;"", Z734=""), "Missing 2nd Comment Source Name",
IF(AND(CONCATENATE(Z734:AH734)&lt;&gt;"", AB734=""), "Missing 2nd Comment Message",
IF(AND($AN$3, $AP$3, CONCATENATE(Z734:AH734)&lt;&gt;"", AG734=""), "Missing 2nd Comment Likes",
IF(AND($AO$3, $AP$3, CONCATENATE(Z734:AH734)&lt;&gt;"", AH734=""), "Missing 2nd Comment Dislikes",
IF(AND(CONCATENATE(Z735:AH735)&lt;&gt;"", Z735=""), "Missing 3rd Comment Source Name",
IF(AND(CONCATENATE(Z735:AH735)&lt;&gt;"", AB735=""), "Missing 3rd Comment Message",
IF(AND($AN$3, $AP$3, CONCATENATE(Z735:AH735)&lt;&gt;"", AG735=""), "Missing 3rd Comment Likes",
IF(AND($AO$3, $AP$3, CONCATENATE(Z735:AH735)&lt;&gt;"", AH735=""), "Missing 3rd Comment Dislikes", "Valid"
)))))))))))))))))))))))))))))))))</f>
        <v>Unused</v>
      </c>
      <c r="C733" s="302"/>
      <c r="D733" s="316" t="s">
        <v>1530</v>
      </c>
      <c r="E733" s="317"/>
      <c r="F733" s="302"/>
      <c r="G733" s="302"/>
      <c r="H733" s="305"/>
      <c r="I733" s="317"/>
      <c r="J733" s="302"/>
      <c r="K733" s="302"/>
      <c r="L733" s="305"/>
      <c r="M733" s="319"/>
      <c r="N733" s="450"/>
      <c r="O733" s="451"/>
      <c r="P733" s="451"/>
      <c r="Q733" s="452"/>
      <c r="R733" s="453"/>
      <c r="S733" s="451"/>
      <c r="T733" s="451"/>
      <c r="U733" s="452"/>
      <c r="V733" s="453"/>
      <c r="W733" s="451"/>
      <c r="X733" s="451"/>
      <c r="Y733" s="454"/>
      <c r="Z733" s="325"/>
      <c r="AA733" s="305"/>
      <c r="AB733" s="319"/>
      <c r="AC733" s="302"/>
      <c r="AD733" s="302"/>
      <c r="AE733" s="302"/>
      <c r="AF733" s="305"/>
      <c r="AG733" s="328"/>
      <c r="AH733" s="455"/>
      <c r="AI733" s="108"/>
      <c r="AJ733" s="108"/>
      <c r="AK733" s="108"/>
      <c r="AL733" s="108"/>
      <c r="AM733" s="108"/>
      <c r="AN733" s="108"/>
      <c r="AO733" s="108"/>
      <c r="AP733" s="108"/>
      <c r="AQ733" s="108"/>
    </row>
    <row r="734" ht="22.5" customHeight="1">
      <c r="B734" s="331"/>
      <c r="D734" s="332"/>
      <c r="E734" s="331"/>
      <c r="H734" s="327"/>
      <c r="I734" s="331"/>
      <c r="L734" s="327"/>
      <c r="M734" s="331"/>
      <c r="N734" s="333"/>
      <c r="O734" s="334"/>
      <c r="P734" s="334"/>
      <c r="Q734" s="335"/>
      <c r="R734" s="336"/>
      <c r="S734" s="334"/>
      <c r="T734" s="334"/>
      <c r="U734" s="335"/>
      <c r="V734" s="336"/>
      <c r="W734" s="334"/>
      <c r="X734" s="334"/>
      <c r="Y734" s="337"/>
      <c r="Z734" s="338"/>
      <c r="AA734" s="327"/>
      <c r="AB734" s="326"/>
      <c r="AF734" s="327"/>
      <c r="AG734" s="339"/>
      <c r="AH734" s="456"/>
      <c r="AI734" s="108"/>
      <c r="AJ734" s="108"/>
      <c r="AK734" s="108"/>
      <c r="AL734" s="108"/>
      <c r="AM734" s="108"/>
      <c r="AN734" s="108"/>
      <c r="AO734" s="108"/>
      <c r="AP734" s="108"/>
      <c r="AQ734" s="108"/>
    </row>
    <row r="735" ht="22.5" customHeight="1">
      <c r="B735" s="181"/>
      <c r="C735" s="309"/>
      <c r="D735" s="341"/>
      <c r="E735" s="181"/>
      <c r="F735" s="309"/>
      <c r="G735" s="309"/>
      <c r="H735" s="310"/>
      <c r="I735" s="181"/>
      <c r="J735" s="309"/>
      <c r="K735" s="309"/>
      <c r="L735" s="310"/>
      <c r="M735" s="181"/>
      <c r="N735" s="342"/>
      <c r="O735" s="343"/>
      <c r="P735" s="343"/>
      <c r="Q735" s="344"/>
      <c r="R735" s="345"/>
      <c r="S735" s="343"/>
      <c r="T735" s="343"/>
      <c r="U735" s="344"/>
      <c r="V735" s="345"/>
      <c r="W735" s="343"/>
      <c r="X735" s="343"/>
      <c r="Y735" s="346"/>
      <c r="Z735" s="347"/>
      <c r="AA735" s="310"/>
      <c r="AB735" s="348"/>
      <c r="AC735" s="309"/>
      <c r="AD735" s="309"/>
      <c r="AE735" s="309"/>
      <c r="AF735" s="310"/>
      <c r="AG735" s="349"/>
      <c r="AH735" s="457"/>
      <c r="AI735" s="108"/>
      <c r="AJ735" s="108"/>
      <c r="AK735" s="108"/>
      <c r="AL735" s="108"/>
      <c r="AM735" s="108"/>
      <c r="AN735" s="108"/>
      <c r="AO735" s="108"/>
      <c r="AP735" s="108"/>
      <c r="AQ735" s="108"/>
    </row>
    <row r="736" ht="22.5" customHeight="1">
      <c r="B736" s="315" t="str">
        <f>IF(ISBLANK(D736), "Missing ID",
IF(CONCATENATE(E736:AG738)="", "Unused",
IF(AND(ISBLANK(E736), ISBLANK(I736)), "Missing Headline and Content",
IF(ISBLANK(M736), "Missing Is True",
IF(AND(M736&lt;&gt;"Yes", M736&lt;&gt;"No"), "Is True must be Yes or No",
IF(AND($AJ$3, NOT(ISBLANK(N736)), NOT(ISNUMBER(N736))), "Changes to Followers for Likes must be a Number",
IF(AND($AK$3, NOT(ISBLANK(O736)), NOT(ISNUMBER(O736))), "Changes to Followers for Disikes must be a Number",
IF(AND($AL$3, NOT(ISBLANK(P736)), NOT(ISNUMBER(P736))), "Changes to Followers for Shares must be a Number",
IF(AND($AM$3, NOT(ISBLANK(Q736)), NOT(ISNUMBER(Q736))), "Changes to Followers for Flags must be a Number",
IF(AND($AJ$3, NOT(ISBLANK(R736)), NOT(ISNUMBER(R736))), "Changes to Credibility for Likes must be a Number",
IF(AND($AK$3, NOT(ISBLANK(S736)), NOT(ISNUMBER(S736))), "Changes to Credibility for Disikes must be a Number",
IF(AND($AL$3, NOT(ISBLANK(T736)), NOT(ISNUMBER(T736))), "Changes to Credibility for Shares must be a Number",
IF(AND($AM$3, NOT(ISBLANK(U736)), NOT(ISNUMBER(U736))), "Changes to Credibility for Flags must be a Number",
IF(AND($AJ$3, $AP$3, NOT(ISBLANK(V736)), NOT(ISNUMBER(V736))), "Number of Likes must be a Number",
IF(AND($AK$3, $AP$3, NOT(ISBLANK(W736)), NOT(ISNUMBER(W736))), "Number of Disikes must be a Number",
IF(AND($AL$3, $AP$3, NOT(ISBLANK(X736)), NOT(ISNUMBER(X736))), "Number of Shares must be a Number",
IF(AND($AM$3, $AP$3, NOT(ISBLANK(Y736)), NOT(ISNUMBER(Y736))), "Number of Flags must be a Number",
IF(AND($AJ$3, $AP$3, NOT(ISBLANK(V736)), V736&lt;0), "Number of Likes cannot be Negative",
IF(AND($AK$3, $AP$3, NOT(ISBLANK(W736)), W736&lt;0), "Number of Disikes cannot be Negative",
IF(AND($AL$3, $AP$3, NOT(ISBLANK(X736)), X736&lt;0), "Number of Shares cannot be Negative",
IF(AND($AM$3, $AP$3, NOT(ISBLANK(Y736)), Y736&lt;0), "Number of Flags cannot be Negative",
IF(AND(CONCATENATE(Z736:AH736)&lt;&gt;"", Z736=""), "Missing 1st Comment Source Name",
IF(AND(CONCATENATE(Z736:AH736)&lt;&gt;"", AB736=""), "Missing 1st Comment Message",
IF(AND($AN$3, $AP$3, CONCATENATE(Z736:AH736)&lt;&gt;"", AG736=""), "Missing 1st Comment Likes",
IF(AND($AO$3, $AP$3, CONCATENATE(Z736:AH736)&lt;&gt;"", AH736=""), "Missing 1st Comment Dislikes",
IF(AND(CONCATENATE(Z737:AH737)&lt;&gt;"", Z737=""), "Missing 2nd Comment Source Name",
IF(AND(CONCATENATE(Z737:AH737)&lt;&gt;"", AB737=""), "Missing 2nd Comment Message",
IF(AND($AN$3, $AP$3, CONCATENATE(Z737:AH737)&lt;&gt;"", AG737=""), "Missing 2nd Comment Likes",
IF(AND($AO$3, $AP$3, CONCATENATE(Z737:AH737)&lt;&gt;"", AH737=""), "Missing 2nd Comment Dislikes",
IF(AND(CONCATENATE(Z738:AH738)&lt;&gt;"", Z738=""), "Missing 3rd Comment Source Name",
IF(AND(CONCATENATE(Z738:AH738)&lt;&gt;"", AB738=""), "Missing 3rd Comment Message",
IF(AND($AN$3, $AP$3, CONCATENATE(Z738:AH738)&lt;&gt;"", AG738=""), "Missing 3rd Comment Likes",
IF(AND($AO$3, $AP$3, CONCATENATE(Z738:AH738)&lt;&gt;"", AH738=""), "Missing 3rd Comment Dislikes", "Valid"
)))))))))))))))))))))))))))))))))</f>
        <v>Unused</v>
      </c>
      <c r="C736" s="302"/>
      <c r="D736" s="351" t="s">
        <v>1531</v>
      </c>
      <c r="E736" s="352"/>
      <c r="F736" s="302"/>
      <c r="G736" s="302"/>
      <c r="H736" s="305"/>
      <c r="I736" s="352"/>
      <c r="J736" s="302"/>
      <c r="K736" s="302"/>
      <c r="L736" s="305"/>
      <c r="M736" s="354"/>
      <c r="N736" s="355"/>
      <c r="O736" s="356"/>
      <c r="P736" s="356"/>
      <c r="Q736" s="357"/>
      <c r="R736" s="358"/>
      <c r="S736" s="356"/>
      <c r="T736" s="356"/>
      <c r="U736" s="357"/>
      <c r="V736" s="358"/>
      <c r="W736" s="356"/>
      <c r="X736" s="356"/>
      <c r="Y736" s="359"/>
      <c r="Z736" s="360"/>
      <c r="AA736" s="305"/>
      <c r="AB736" s="354"/>
      <c r="AC736" s="302"/>
      <c r="AD736" s="302"/>
      <c r="AE736" s="302"/>
      <c r="AF736" s="305"/>
      <c r="AG736" s="361"/>
      <c r="AH736" s="458"/>
      <c r="AI736" s="108"/>
      <c r="AJ736" s="108"/>
      <c r="AK736" s="108"/>
      <c r="AL736" s="108"/>
      <c r="AM736" s="108"/>
      <c r="AN736" s="108"/>
      <c r="AO736" s="108"/>
      <c r="AP736" s="108"/>
      <c r="AQ736" s="108"/>
    </row>
    <row r="737" ht="22.5" customHeight="1">
      <c r="B737" s="331"/>
      <c r="D737" s="363"/>
      <c r="E737" s="331"/>
      <c r="H737" s="327"/>
      <c r="I737" s="331"/>
      <c r="L737" s="327"/>
      <c r="M737" s="331"/>
      <c r="N737" s="333"/>
      <c r="O737" s="334"/>
      <c r="P737" s="334"/>
      <c r="Q737" s="335"/>
      <c r="R737" s="336"/>
      <c r="S737" s="334"/>
      <c r="T737" s="334"/>
      <c r="U737" s="335"/>
      <c r="V737" s="336"/>
      <c r="W737" s="334"/>
      <c r="X737" s="334"/>
      <c r="Y737" s="337"/>
      <c r="Z737" s="364"/>
      <c r="AA737" s="327"/>
      <c r="AB737" s="365"/>
      <c r="AF737" s="327"/>
      <c r="AG737" s="366"/>
      <c r="AH737" s="367"/>
      <c r="AI737" s="108"/>
      <c r="AJ737" s="108"/>
      <c r="AK737" s="108"/>
      <c r="AL737" s="108"/>
      <c r="AM737" s="108"/>
      <c r="AN737" s="108"/>
      <c r="AO737" s="108"/>
      <c r="AP737" s="108"/>
      <c r="AQ737" s="108"/>
    </row>
    <row r="738" ht="22.5" customHeight="1">
      <c r="B738" s="181"/>
      <c r="C738" s="309"/>
      <c r="D738" s="368"/>
      <c r="E738" s="181"/>
      <c r="F738" s="309"/>
      <c r="G738" s="309"/>
      <c r="H738" s="310"/>
      <c r="I738" s="181"/>
      <c r="J738" s="309"/>
      <c r="K738" s="309"/>
      <c r="L738" s="310"/>
      <c r="M738" s="181"/>
      <c r="N738" s="342"/>
      <c r="O738" s="343"/>
      <c r="P738" s="343"/>
      <c r="Q738" s="344"/>
      <c r="R738" s="345"/>
      <c r="S738" s="343"/>
      <c r="T738" s="343"/>
      <c r="U738" s="344"/>
      <c r="V738" s="345"/>
      <c r="W738" s="343"/>
      <c r="X738" s="343"/>
      <c r="Y738" s="346"/>
      <c r="Z738" s="369"/>
      <c r="AA738" s="310"/>
      <c r="AB738" s="370"/>
      <c r="AC738" s="309"/>
      <c r="AD738" s="309"/>
      <c r="AE738" s="309"/>
      <c r="AF738" s="310"/>
      <c r="AG738" s="371"/>
      <c r="AH738" s="372"/>
      <c r="AI738" s="108"/>
      <c r="AJ738" s="108"/>
      <c r="AK738" s="108"/>
      <c r="AL738" s="108"/>
      <c r="AM738" s="108"/>
      <c r="AN738" s="108"/>
      <c r="AO738" s="108"/>
      <c r="AP738" s="108"/>
      <c r="AQ738" s="108"/>
    </row>
    <row r="739" ht="22.5" customHeight="1">
      <c r="B739" s="315" t="str">
        <f>IF(ISBLANK(D739), "Missing ID",
IF(CONCATENATE(E739:AG741)="", "Unused",
IF(AND(ISBLANK(E739), ISBLANK(I739)), "Missing Headline and Content",
IF(ISBLANK(M739), "Missing Is True",
IF(AND(M739&lt;&gt;"Yes", M739&lt;&gt;"No"), "Is True must be Yes or No",
IF(AND($AJ$3, NOT(ISBLANK(N739)), NOT(ISNUMBER(N739))), "Changes to Followers for Likes must be a Number",
IF(AND($AK$3, NOT(ISBLANK(O739)), NOT(ISNUMBER(O739))), "Changes to Followers for Disikes must be a Number",
IF(AND($AL$3, NOT(ISBLANK(P739)), NOT(ISNUMBER(P739))), "Changes to Followers for Shares must be a Number",
IF(AND($AM$3, NOT(ISBLANK(Q739)), NOT(ISNUMBER(Q739))), "Changes to Followers for Flags must be a Number",
IF(AND($AJ$3, NOT(ISBLANK(R739)), NOT(ISNUMBER(R739))), "Changes to Credibility for Likes must be a Number",
IF(AND($AK$3, NOT(ISBLANK(S739)), NOT(ISNUMBER(S739))), "Changes to Credibility for Disikes must be a Number",
IF(AND($AL$3, NOT(ISBLANK(T739)), NOT(ISNUMBER(T739))), "Changes to Credibility for Shares must be a Number",
IF(AND($AM$3, NOT(ISBLANK(U739)), NOT(ISNUMBER(U739))), "Changes to Credibility for Flags must be a Number",
IF(AND($AJ$3, $AP$3, NOT(ISBLANK(V739)), NOT(ISNUMBER(V739))), "Number of Likes must be a Number",
IF(AND($AK$3, $AP$3, NOT(ISBLANK(W739)), NOT(ISNUMBER(W739))), "Number of Disikes must be a Number",
IF(AND($AL$3, $AP$3, NOT(ISBLANK(X739)), NOT(ISNUMBER(X739))), "Number of Shares must be a Number",
IF(AND($AM$3, $AP$3, NOT(ISBLANK(Y739)), NOT(ISNUMBER(Y739))), "Number of Flags must be a Number",
IF(AND($AJ$3, $AP$3, NOT(ISBLANK(V739)), V739&lt;0), "Number of Likes cannot be Negative",
IF(AND($AK$3, $AP$3, NOT(ISBLANK(W739)), W739&lt;0), "Number of Disikes cannot be Negative",
IF(AND($AL$3, $AP$3, NOT(ISBLANK(X739)), X739&lt;0), "Number of Shares cannot be Negative",
IF(AND($AM$3, $AP$3, NOT(ISBLANK(Y739)), Y739&lt;0), "Number of Flags cannot be Negative",
IF(AND(CONCATENATE(Z739:AH739)&lt;&gt;"", Z739=""), "Missing 1st Comment Source Name",
IF(AND(CONCATENATE(Z739:AH739)&lt;&gt;"", AB739=""), "Missing 1st Comment Message",
IF(AND($AN$3, $AP$3, CONCATENATE(Z739:AH739)&lt;&gt;"", AG739=""), "Missing 1st Comment Likes",
IF(AND($AO$3, $AP$3, CONCATENATE(Z739:AH739)&lt;&gt;"", AH739=""), "Missing 1st Comment Dislikes",
IF(AND(CONCATENATE(Z740:AH740)&lt;&gt;"", Z740=""), "Missing 2nd Comment Source Name",
IF(AND(CONCATENATE(Z740:AH740)&lt;&gt;"", AB740=""), "Missing 2nd Comment Message",
IF(AND($AN$3, $AP$3, CONCATENATE(Z740:AH740)&lt;&gt;"", AG740=""), "Missing 2nd Comment Likes",
IF(AND($AO$3, $AP$3, CONCATENATE(Z740:AH740)&lt;&gt;"", AH740=""), "Missing 2nd Comment Dislikes",
IF(AND(CONCATENATE(Z741:AH741)&lt;&gt;"", Z741=""), "Missing 3rd Comment Source Name",
IF(AND(CONCATENATE(Z741:AH741)&lt;&gt;"", AB741=""), "Missing 3rd Comment Message",
IF(AND($AN$3, $AP$3, CONCATENATE(Z741:AH741)&lt;&gt;"", AG741=""), "Missing 3rd Comment Likes",
IF(AND($AO$3, $AP$3, CONCATENATE(Z741:AH741)&lt;&gt;"", AH741=""), "Missing 3rd Comment Dislikes", "Valid"
)))))))))))))))))))))))))))))))))</f>
        <v>Unused</v>
      </c>
      <c r="C739" s="302"/>
      <c r="D739" s="316" t="s">
        <v>1532</v>
      </c>
      <c r="E739" s="317"/>
      <c r="F739" s="302"/>
      <c r="G739" s="302"/>
      <c r="H739" s="305"/>
      <c r="I739" s="317"/>
      <c r="J739" s="302"/>
      <c r="K739" s="302"/>
      <c r="L739" s="305"/>
      <c r="M739" s="319"/>
      <c r="N739" s="450"/>
      <c r="O739" s="451"/>
      <c r="P739" s="451"/>
      <c r="Q739" s="452"/>
      <c r="R739" s="453"/>
      <c r="S739" s="451"/>
      <c r="T739" s="451"/>
      <c r="U739" s="452"/>
      <c r="V739" s="453"/>
      <c r="W739" s="451"/>
      <c r="X739" s="451"/>
      <c r="Y739" s="454"/>
      <c r="Z739" s="325"/>
      <c r="AA739" s="305"/>
      <c r="AB739" s="319"/>
      <c r="AC739" s="302"/>
      <c r="AD739" s="302"/>
      <c r="AE739" s="302"/>
      <c r="AF739" s="305"/>
      <c r="AG739" s="328"/>
      <c r="AH739" s="455"/>
      <c r="AI739" s="108"/>
      <c r="AJ739" s="108"/>
      <c r="AK739" s="108"/>
      <c r="AL739" s="108"/>
      <c r="AM739" s="108"/>
      <c r="AN739" s="108"/>
      <c r="AO739" s="108"/>
      <c r="AP739" s="108"/>
      <c r="AQ739" s="108"/>
    </row>
    <row r="740" ht="22.5" customHeight="1">
      <c r="B740" s="331"/>
      <c r="D740" s="332"/>
      <c r="E740" s="331"/>
      <c r="H740" s="327"/>
      <c r="I740" s="331"/>
      <c r="L740" s="327"/>
      <c r="M740" s="331"/>
      <c r="N740" s="333"/>
      <c r="O740" s="334"/>
      <c r="P740" s="334"/>
      <c r="Q740" s="335"/>
      <c r="R740" s="336"/>
      <c r="S740" s="334"/>
      <c r="T740" s="334"/>
      <c r="U740" s="335"/>
      <c r="V740" s="336"/>
      <c r="W740" s="334"/>
      <c r="X740" s="334"/>
      <c r="Y740" s="337"/>
      <c r="Z740" s="338"/>
      <c r="AA740" s="327"/>
      <c r="AB740" s="326"/>
      <c r="AF740" s="327"/>
      <c r="AG740" s="339"/>
      <c r="AH740" s="456"/>
      <c r="AI740" s="108"/>
      <c r="AJ740" s="108"/>
      <c r="AK740" s="108"/>
      <c r="AL740" s="108"/>
      <c r="AM740" s="108"/>
      <c r="AN740" s="108"/>
      <c r="AO740" s="108"/>
      <c r="AP740" s="108"/>
      <c r="AQ740" s="108"/>
    </row>
    <row r="741" ht="22.5" customHeight="1">
      <c r="B741" s="181"/>
      <c r="C741" s="309"/>
      <c r="D741" s="341"/>
      <c r="E741" s="181"/>
      <c r="F741" s="309"/>
      <c r="G741" s="309"/>
      <c r="H741" s="310"/>
      <c r="I741" s="181"/>
      <c r="J741" s="309"/>
      <c r="K741" s="309"/>
      <c r="L741" s="310"/>
      <c r="M741" s="181"/>
      <c r="N741" s="342"/>
      <c r="O741" s="343"/>
      <c r="P741" s="343"/>
      <c r="Q741" s="344"/>
      <c r="R741" s="345"/>
      <c r="S741" s="343"/>
      <c r="T741" s="343"/>
      <c r="U741" s="344"/>
      <c r="V741" s="345"/>
      <c r="W741" s="343"/>
      <c r="X741" s="343"/>
      <c r="Y741" s="346"/>
      <c r="Z741" s="347"/>
      <c r="AA741" s="310"/>
      <c r="AB741" s="348"/>
      <c r="AC741" s="309"/>
      <c r="AD741" s="309"/>
      <c r="AE741" s="309"/>
      <c r="AF741" s="310"/>
      <c r="AG741" s="349"/>
      <c r="AH741" s="457"/>
      <c r="AI741" s="108"/>
      <c r="AJ741" s="108"/>
      <c r="AK741" s="108"/>
      <c r="AL741" s="108"/>
      <c r="AM741" s="108"/>
      <c r="AN741" s="108"/>
      <c r="AO741" s="108"/>
      <c r="AP741" s="108"/>
      <c r="AQ741" s="108"/>
    </row>
    <row r="742" ht="22.5" customHeight="1">
      <c r="B742" s="315" t="str">
        <f>IF(ISBLANK(D742), "Missing ID",
IF(CONCATENATE(E742:AG744)="", "Unused",
IF(AND(ISBLANK(E742), ISBLANK(I742)), "Missing Headline and Content",
IF(ISBLANK(M742), "Missing Is True",
IF(AND(M742&lt;&gt;"Yes", M742&lt;&gt;"No"), "Is True must be Yes or No",
IF(AND($AJ$3, NOT(ISBLANK(N742)), NOT(ISNUMBER(N742))), "Changes to Followers for Likes must be a Number",
IF(AND($AK$3, NOT(ISBLANK(O742)), NOT(ISNUMBER(O742))), "Changes to Followers for Disikes must be a Number",
IF(AND($AL$3, NOT(ISBLANK(P742)), NOT(ISNUMBER(P742))), "Changes to Followers for Shares must be a Number",
IF(AND($AM$3, NOT(ISBLANK(Q742)), NOT(ISNUMBER(Q742))), "Changes to Followers for Flags must be a Number",
IF(AND($AJ$3, NOT(ISBLANK(R742)), NOT(ISNUMBER(R742))), "Changes to Credibility for Likes must be a Number",
IF(AND($AK$3, NOT(ISBLANK(S742)), NOT(ISNUMBER(S742))), "Changes to Credibility for Disikes must be a Number",
IF(AND($AL$3, NOT(ISBLANK(T742)), NOT(ISNUMBER(T742))), "Changes to Credibility for Shares must be a Number",
IF(AND($AM$3, NOT(ISBLANK(U742)), NOT(ISNUMBER(U742))), "Changes to Credibility for Flags must be a Number",
IF(AND($AJ$3, $AP$3, NOT(ISBLANK(V742)), NOT(ISNUMBER(V742))), "Number of Likes must be a Number",
IF(AND($AK$3, $AP$3, NOT(ISBLANK(W742)), NOT(ISNUMBER(W742))), "Number of Disikes must be a Number",
IF(AND($AL$3, $AP$3, NOT(ISBLANK(X742)), NOT(ISNUMBER(X742))), "Number of Shares must be a Number",
IF(AND($AM$3, $AP$3, NOT(ISBLANK(Y742)), NOT(ISNUMBER(Y742))), "Number of Flags must be a Number",
IF(AND($AJ$3, $AP$3, NOT(ISBLANK(V742)), V742&lt;0), "Number of Likes cannot be Negative",
IF(AND($AK$3, $AP$3, NOT(ISBLANK(W742)), W742&lt;0), "Number of Disikes cannot be Negative",
IF(AND($AL$3, $AP$3, NOT(ISBLANK(X742)), X742&lt;0), "Number of Shares cannot be Negative",
IF(AND($AM$3, $AP$3, NOT(ISBLANK(Y742)), Y742&lt;0), "Number of Flags cannot be Negative",
IF(AND(CONCATENATE(Z742:AH742)&lt;&gt;"", Z742=""), "Missing 1st Comment Source Name",
IF(AND(CONCATENATE(Z742:AH742)&lt;&gt;"", AB742=""), "Missing 1st Comment Message",
IF(AND($AN$3, $AP$3, CONCATENATE(Z742:AH742)&lt;&gt;"", AG742=""), "Missing 1st Comment Likes",
IF(AND($AO$3, $AP$3, CONCATENATE(Z742:AH742)&lt;&gt;"", AH742=""), "Missing 1st Comment Dislikes",
IF(AND(CONCATENATE(Z743:AH743)&lt;&gt;"", Z743=""), "Missing 2nd Comment Source Name",
IF(AND(CONCATENATE(Z743:AH743)&lt;&gt;"", AB743=""), "Missing 2nd Comment Message",
IF(AND($AN$3, $AP$3, CONCATENATE(Z743:AH743)&lt;&gt;"", AG743=""), "Missing 2nd Comment Likes",
IF(AND($AO$3, $AP$3, CONCATENATE(Z743:AH743)&lt;&gt;"", AH743=""), "Missing 2nd Comment Dislikes",
IF(AND(CONCATENATE(Z744:AH744)&lt;&gt;"", Z744=""), "Missing 3rd Comment Source Name",
IF(AND(CONCATENATE(Z744:AH744)&lt;&gt;"", AB744=""), "Missing 3rd Comment Message",
IF(AND($AN$3, $AP$3, CONCATENATE(Z744:AH744)&lt;&gt;"", AG744=""), "Missing 3rd Comment Likes",
IF(AND($AO$3, $AP$3, CONCATENATE(Z744:AH744)&lt;&gt;"", AH744=""), "Missing 3rd Comment Dislikes", "Valid"
)))))))))))))))))))))))))))))))))</f>
        <v>Unused</v>
      </c>
      <c r="C742" s="302"/>
      <c r="D742" s="351" t="s">
        <v>1533</v>
      </c>
      <c r="E742" s="352"/>
      <c r="F742" s="302"/>
      <c r="G742" s="302"/>
      <c r="H742" s="305"/>
      <c r="I742" s="352"/>
      <c r="J742" s="302"/>
      <c r="K742" s="302"/>
      <c r="L742" s="305"/>
      <c r="M742" s="354"/>
      <c r="N742" s="355"/>
      <c r="O742" s="356"/>
      <c r="P742" s="356"/>
      <c r="Q742" s="357"/>
      <c r="R742" s="358"/>
      <c r="S742" s="356"/>
      <c r="T742" s="356"/>
      <c r="U742" s="357"/>
      <c r="V742" s="358"/>
      <c r="W742" s="356"/>
      <c r="X742" s="356"/>
      <c r="Y742" s="359"/>
      <c r="Z742" s="360"/>
      <c r="AA742" s="305"/>
      <c r="AB742" s="354"/>
      <c r="AC742" s="302"/>
      <c r="AD742" s="302"/>
      <c r="AE742" s="302"/>
      <c r="AF742" s="305"/>
      <c r="AG742" s="361"/>
      <c r="AH742" s="458"/>
      <c r="AI742" s="108"/>
      <c r="AJ742" s="108"/>
      <c r="AK742" s="108"/>
      <c r="AL742" s="108"/>
      <c r="AM742" s="108"/>
      <c r="AN742" s="108"/>
      <c r="AO742" s="108"/>
      <c r="AP742" s="108"/>
      <c r="AQ742" s="108"/>
    </row>
    <row r="743" ht="22.5" customHeight="1">
      <c r="B743" s="331"/>
      <c r="D743" s="363"/>
      <c r="E743" s="331"/>
      <c r="H743" s="327"/>
      <c r="I743" s="331"/>
      <c r="L743" s="327"/>
      <c r="M743" s="331"/>
      <c r="N743" s="333"/>
      <c r="O743" s="334"/>
      <c r="P743" s="334"/>
      <c r="Q743" s="335"/>
      <c r="R743" s="336"/>
      <c r="S743" s="334"/>
      <c r="T743" s="334"/>
      <c r="U743" s="335"/>
      <c r="V743" s="336"/>
      <c r="W743" s="334"/>
      <c r="X743" s="334"/>
      <c r="Y743" s="337"/>
      <c r="Z743" s="364"/>
      <c r="AA743" s="327"/>
      <c r="AB743" s="365"/>
      <c r="AF743" s="327"/>
      <c r="AG743" s="366"/>
      <c r="AH743" s="367"/>
      <c r="AI743" s="108"/>
      <c r="AJ743" s="108"/>
      <c r="AK743" s="108"/>
      <c r="AL743" s="108"/>
      <c r="AM743" s="108"/>
      <c r="AN743" s="108"/>
      <c r="AO743" s="108"/>
      <c r="AP743" s="108"/>
      <c r="AQ743" s="108"/>
    </row>
    <row r="744" ht="22.5" customHeight="1">
      <c r="B744" s="181"/>
      <c r="C744" s="309"/>
      <c r="D744" s="368"/>
      <c r="E744" s="181"/>
      <c r="F744" s="309"/>
      <c r="G744" s="309"/>
      <c r="H744" s="310"/>
      <c r="I744" s="181"/>
      <c r="J744" s="309"/>
      <c r="K744" s="309"/>
      <c r="L744" s="310"/>
      <c r="M744" s="181"/>
      <c r="N744" s="342"/>
      <c r="O744" s="343"/>
      <c r="P744" s="343"/>
      <c r="Q744" s="344"/>
      <c r="R744" s="345"/>
      <c r="S744" s="343"/>
      <c r="T744" s="343"/>
      <c r="U744" s="344"/>
      <c r="V744" s="345"/>
      <c r="W744" s="343"/>
      <c r="X744" s="343"/>
      <c r="Y744" s="346"/>
      <c r="Z744" s="369"/>
      <c r="AA744" s="310"/>
      <c r="AB744" s="370"/>
      <c r="AC744" s="309"/>
      <c r="AD744" s="309"/>
      <c r="AE744" s="309"/>
      <c r="AF744" s="310"/>
      <c r="AG744" s="371"/>
      <c r="AH744" s="372"/>
      <c r="AI744" s="108"/>
      <c r="AJ744" s="108"/>
      <c r="AK744" s="108"/>
      <c r="AL744" s="108"/>
      <c r="AM744" s="108"/>
      <c r="AN744" s="108"/>
      <c r="AO744" s="108"/>
      <c r="AP744" s="108"/>
      <c r="AQ744" s="108"/>
    </row>
    <row r="745" ht="22.5" customHeight="1">
      <c r="B745" s="315" t="str">
        <f>IF(ISBLANK(D745), "Missing ID",
IF(CONCATENATE(E745:AG747)="", "Unused",
IF(AND(ISBLANK(E745), ISBLANK(I745)), "Missing Headline and Content",
IF(ISBLANK(M745), "Missing Is True",
IF(AND(M745&lt;&gt;"Yes", M745&lt;&gt;"No"), "Is True must be Yes or No",
IF(AND($AJ$3, NOT(ISBLANK(N745)), NOT(ISNUMBER(N745))), "Changes to Followers for Likes must be a Number",
IF(AND($AK$3, NOT(ISBLANK(O745)), NOT(ISNUMBER(O745))), "Changes to Followers for Disikes must be a Number",
IF(AND($AL$3, NOT(ISBLANK(P745)), NOT(ISNUMBER(P745))), "Changes to Followers for Shares must be a Number",
IF(AND($AM$3, NOT(ISBLANK(Q745)), NOT(ISNUMBER(Q745))), "Changes to Followers for Flags must be a Number",
IF(AND($AJ$3, NOT(ISBLANK(R745)), NOT(ISNUMBER(R745))), "Changes to Credibility for Likes must be a Number",
IF(AND($AK$3, NOT(ISBLANK(S745)), NOT(ISNUMBER(S745))), "Changes to Credibility for Disikes must be a Number",
IF(AND($AL$3, NOT(ISBLANK(T745)), NOT(ISNUMBER(T745))), "Changes to Credibility for Shares must be a Number",
IF(AND($AM$3, NOT(ISBLANK(U745)), NOT(ISNUMBER(U745))), "Changes to Credibility for Flags must be a Number",
IF(AND($AJ$3, $AP$3, NOT(ISBLANK(V745)), NOT(ISNUMBER(V745))), "Number of Likes must be a Number",
IF(AND($AK$3, $AP$3, NOT(ISBLANK(W745)), NOT(ISNUMBER(W745))), "Number of Disikes must be a Number",
IF(AND($AL$3, $AP$3, NOT(ISBLANK(X745)), NOT(ISNUMBER(X745))), "Number of Shares must be a Number",
IF(AND($AM$3, $AP$3, NOT(ISBLANK(Y745)), NOT(ISNUMBER(Y745))), "Number of Flags must be a Number",
IF(AND($AJ$3, $AP$3, NOT(ISBLANK(V745)), V745&lt;0), "Number of Likes cannot be Negative",
IF(AND($AK$3, $AP$3, NOT(ISBLANK(W745)), W745&lt;0), "Number of Disikes cannot be Negative",
IF(AND($AL$3, $AP$3, NOT(ISBLANK(X745)), X745&lt;0), "Number of Shares cannot be Negative",
IF(AND($AM$3, $AP$3, NOT(ISBLANK(Y745)), Y745&lt;0), "Number of Flags cannot be Negative",
IF(AND(CONCATENATE(Z745:AH745)&lt;&gt;"", Z745=""), "Missing 1st Comment Source Name",
IF(AND(CONCATENATE(Z745:AH745)&lt;&gt;"", AB745=""), "Missing 1st Comment Message",
IF(AND($AN$3, $AP$3, CONCATENATE(Z745:AH745)&lt;&gt;"", AG745=""), "Missing 1st Comment Likes",
IF(AND($AO$3, $AP$3, CONCATENATE(Z745:AH745)&lt;&gt;"", AH745=""), "Missing 1st Comment Dislikes",
IF(AND(CONCATENATE(Z746:AH746)&lt;&gt;"", Z746=""), "Missing 2nd Comment Source Name",
IF(AND(CONCATENATE(Z746:AH746)&lt;&gt;"", AB746=""), "Missing 2nd Comment Message",
IF(AND($AN$3, $AP$3, CONCATENATE(Z746:AH746)&lt;&gt;"", AG746=""), "Missing 2nd Comment Likes",
IF(AND($AO$3, $AP$3, CONCATENATE(Z746:AH746)&lt;&gt;"", AH746=""), "Missing 2nd Comment Dislikes",
IF(AND(CONCATENATE(Z747:AH747)&lt;&gt;"", Z747=""), "Missing 3rd Comment Source Name",
IF(AND(CONCATENATE(Z747:AH747)&lt;&gt;"", AB747=""), "Missing 3rd Comment Message",
IF(AND($AN$3, $AP$3, CONCATENATE(Z747:AH747)&lt;&gt;"", AG747=""), "Missing 3rd Comment Likes",
IF(AND($AO$3, $AP$3, CONCATENATE(Z747:AH747)&lt;&gt;"", AH747=""), "Missing 3rd Comment Dislikes", "Valid"
)))))))))))))))))))))))))))))))))</f>
        <v>Unused</v>
      </c>
      <c r="C745" s="302"/>
      <c r="D745" s="316" t="s">
        <v>1534</v>
      </c>
      <c r="E745" s="317"/>
      <c r="F745" s="302"/>
      <c r="G745" s="302"/>
      <c r="H745" s="305"/>
      <c r="I745" s="317"/>
      <c r="J745" s="302"/>
      <c r="K745" s="302"/>
      <c r="L745" s="305"/>
      <c r="M745" s="319"/>
      <c r="N745" s="450"/>
      <c r="O745" s="451"/>
      <c r="P745" s="451"/>
      <c r="Q745" s="452"/>
      <c r="R745" s="453"/>
      <c r="S745" s="451"/>
      <c r="T745" s="451"/>
      <c r="U745" s="452"/>
      <c r="V745" s="453"/>
      <c r="W745" s="451"/>
      <c r="X745" s="451"/>
      <c r="Y745" s="454"/>
      <c r="Z745" s="325"/>
      <c r="AA745" s="305"/>
      <c r="AB745" s="319"/>
      <c r="AC745" s="302"/>
      <c r="AD745" s="302"/>
      <c r="AE745" s="302"/>
      <c r="AF745" s="305"/>
      <c r="AG745" s="328"/>
      <c r="AH745" s="455"/>
      <c r="AI745" s="108"/>
      <c r="AJ745" s="108"/>
      <c r="AK745" s="108"/>
      <c r="AL745" s="108"/>
      <c r="AM745" s="108"/>
      <c r="AN745" s="108"/>
      <c r="AO745" s="108"/>
      <c r="AP745" s="108"/>
      <c r="AQ745" s="108"/>
    </row>
    <row r="746" ht="22.5" customHeight="1">
      <c r="B746" s="331"/>
      <c r="D746" s="332"/>
      <c r="E746" s="331"/>
      <c r="H746" s="327"/>
      <c r="I746" s="331"/>
      <c r="L746" s="327"/>
      <c r="M746" s="331"/>
      <c r="N746" s="333"/>
      <c r="O746" s="334"/>
      <c r="P746" s="334"/>
      <c r="Q746" s="335"/>
      <c r="R746" s="336"/>
      <c r="S746" s="334"/>
      <c r="T746" s="334"/>
      <c r="U746" s="335"/>
      <c r="V746" s="336"/>
      <c r="W746" s="334"/>
      <c r="X746" s="334"/>
      <c r="Y746" s="337"/>
      <c r="Z746" s="338"/>
      <c r="AA746" s="327"/>
      <c r="AB746" s="326"/>
      <c r="AF746" s="327"/>
      <c r="AG746" s="339"/>
      <c r="AH746" s="456"/>
      <c r="AI746" s="108"/>
      <c r="AJ746" s="108"/>
      <c r="AK746" s="108"/>
      <c r="AL746" s="108"/>
      <c r="AM746" s="108"/>
      <c r="AN746" s="108"/>
      <c r="AO746" s="108"/>
      <c r="AP746" s="108"/>
      <c r="AQ746" s="108"/>
    </row>
    <row r="747" ht="22.5" customHeight="1">
      <c r="B747" s="181"/>
      <c r="C747" s="309"/>
      <c r="D747" s="341"/>
      <c r="E747" s="181"/>
      <c r="F747" s="309"/>
      <c r="G747" s="309"/>
      <c r="H747" s="310"/>
      <c r="I747" s="181"/>
      <c r="J747" s="309"/>
      <c r="K747" s="309"/>
      <c r="L747" s="310"/>
      <c r="M747" s="181"/>
      <c r="N747" s="342"/>
      <c r="O747" s="343"/>
      <c r="P747" s="343"/>
      <c r="Q747" s="344"/>
      <c r="R747" s="345"/>
      <c r="S747" s="343"/>
      <c r="T747" s="343"/>
      <c r="U747" s="344"/>
      <c r="V747" s="345"/>
      <c r="W747" s="343"/>
      <c r="X747" s="343"/>
      <c r="Y747" s="346"/>
      <c r="Z747" s="347"/>
      <c r="AA747" s="310"/>
      <c r="AB747" s="348"/>
      <c r="AC747" s="309"/>
      <c r="AD747" s="309"/>
      <c r="AE747" s="309"/>
      <c r="AF747" s="310"/>
      <c r="AG747" s="349"/>
      <c r="AH747" s="457"/>
      <c r="AI747" s="108"/>
      <c r="AJ747" s="108"/>
      <c r="AK747" s="108"/>
      <c r="AL747" s="108"/>
      <c r="AM747" s="108"/>
      <c r="AN747" s="108"/>
      <c r="AO747" s="108"/>
      <c r="AP747" s="108"/>
      <c r="AQ747" s="108"/>
    </row>
    <row r="748" ht="22.5" customHeight="1">
      <c r="B748" s="315" t="str">
        <f>IF(ISBLANK(D748), "Missing ID",
IF(CONCATENATE(E748:AG750)="", "Unused",
IF(AND(ISBLANK(E748), ISBLANK(I748)), "Missing Headline and Content",
IF(ISBLANK(M748), "Missing Is True",
IF(AND(M748&lt;&gt;"Yes", M748&lt;&gt;"No"), "Is True must be Yes or No",
IF(AND($AJ$3, NOT(ISBLANK(N748)), NOT(ISNUMBER(N748))), "Changes to Followers for Likes must be a Number",
IF(AND($AK$3, NOT(ISBLANK(O748)), NOT(ISNUMBER(O748))), "Changes to Followers for Disikes must be a Number",
IF(AND($AL$3, NOT(ISBLANK(P748)), NOT(ISNUMBER(P748))), "Changes to Followers for Shares must be a Number",
IF(AND($AM$3, NOT(ISBLANK(Q748)), NOT(ISNUMBER(Q748))), "Changes to Followers for Flags must be a Number",
IF(AND($AJ$3, NOT(ISBLANK(R748)), NOT(ISNUMBER(R748))), "Changes to Credibility for Likes must be a Number",
IF(AND($AK$3, NOT(ISBLANK(S748)), NOT(ISNUMBER(S748))), "Changes to Credibility for Disikes must be a Number",
IF(AND($AL$3, NOT(ISBLANK(T748)), NOT(ISNUMBER(T748))), "Changes to Credibility for Shares must be a Number",
IF(AND($AM$3, NOT(ISBLANK(U748)), NOT(ISNUMBER(U748))), "Changes to Credibility for Flags must be a Number",
IF(AND($AJ$3, $AP$3, NOT(ISBLANK(V748)), NOT(ISNUMBER(V748))), "Number of Likes must be a Number",
IF(AND($AK$3, $AP$3, NOT(ISBLANK(W748)), NOT(ISNUMBER(W748))), "Number of Disikes must be a Number",
IF(AND($AL$3, $AP$3, NOT(ISBLANK(X748)), NOT(ISNUMBER(X748))), "Number of Shares must be a Number",
IF(AND($AM$3, $AP$3, NOT(ISBLANK(Y748)), NOT(ISNUMBER(Y748))), "Number of Flags must be a Number",
IF(AND($AJ$3, $AP$3, NOT(ISBLANK(V748)), V748&lt;0), "Number of Likes cannot be Negative",
IF(AND($AK$3, $AP$3, NOT(ISBLANK(W748)), W748&lt;0), "Number of Disikes cannot be Negative",
IF(AND($AL$3, $AP$3, NOT(ISBLANK(X748)), X748&lt;0), "Number of Shares cannot be Negative",
IF(AND($AM$3, $AP$3, NOT(ISBLANK(Y748)), Y748&lt;0), "Number of Flags cannot be Negative",
IF(AND(CONCATENATE(Z748:AH748)&lt;&gt;"", Z748=""), "Missing 1st Comment Source Name",
IF(AND(CONCATENATE(Z748:AH748)&lt;&gt;"", AB748=""), "Missing 1st Comment Message",
IF(AND($AN$3, $AP$3, CONCATENATE(Z748:AH748)&lt;&gt;"", AG748=""), "Missing 1st Comment Likes",
IF(AND($AO$3, $AP$3, CONCATENATE(Z748:AH748)&lt;&gt;"", AH748=""), "Missing 1st Comment Dislikes",
IF(AND(CONCATENATE(Z749:AH749)&lt;&gt;"", Z749=""), "Missing 2nd Comment Source Name",
IF(AND(CONCATENATE(Z749:AH749)&lt;&gt;"", AB749=""), "Missing 2nd Comment Message",
IF(AND($AN$3, $AP$3, CONCATENATE(Z749:AH749)&lt;&gt;"", AG749=""), "Missing 2nd Comment Likes",
IF(AND($AO$3, $AP$3, CONCATENATE(Z749:AH749)&lt;&gt;"", AH749=""), "Missing 2nd Comment Dislikes",
IF(AND(CONCATENATE(Z750:AH750)&lt;&gt;"", Z750=""), "Missing 3rd Comment Source Name",
IF(AND(CONCATENATE(Z750:AH750)&lt;&gt;"", AB750=""), "Missing 3rd Comment Message",
IF(AND($AN$3, $AP$3, CONCATENATE(Z750:AH750)&lt;&gt;"", AG750=""), "Missing 3rd Comment Likes",
IF(AND($AO$3, $AP$3, CONCATENATE(Z750:AH750)&lt;&gt;"", AH750=""), "Missing 3rd Comment Dislikes", "Valid"
)))))))))))))))))))))))))))))))))</f>
        <v>Unused</v>
      </c>
      <c r="C748" s="302"/>
      <c r="D748" s="351" t="s">
        <v>1535</v>
      </c>
      <c r="E748" s="352"/>
      <c r="F748" s="302"/>
      <c r="G748" s="302"/>
      <c r="H748" s="305"/>
      <c r="I748" s="352"/>
      <c r="J748" s="302"/>
      <c r="K748" s="302"/>
      <c r="L748" s="305"/>
      <c r="M748" s="354"/>
      <c r="N748" s="355"/>
      <c r="O748" s="356"/>
      <c r="P748" s="356"/>
      <c r="Q748" s="357"/>
      <c r="R748" s="358"/>
      <c r="S748" s="356"/>
      <c r="T748" s="356"/>
      <c r="U748" s="357"/>
      <c r="V748" s="358"/>
      <c r="W748" s="356"/>
      <c r="X748" s="356"/>
      <c r="Y748" s="359"/>
      <c r="Z748" s="360"/>
      <c r="AA748" s="305"/>
      <c r="AB748" s="354"/>
      <c r="AC748" s="302"/>
      <c r="AD748" s="302"/>
      <c r="AE748" s="302"/>
      <c r="AF748" s="305"/>
      <c r="AG748" s="361"/>
      <c r="AH748" s="458"/>
      <c r="AI748" s="108"/>
      <c r="AJ748" s="108"/>
      <c r="AK748" s="108"/>
      <c r="AL748" s="108"/>
      <c r="AM748" s="108"/>
      <c r="AN748" s="108"/>
      <c r="AO748" s="108"/>
      <c r="AP748" s="108"/>
      <c r="AQ748" s="108"/>
    </row>
    <row r="749" ht="22.5" customHeight="1">
      <c r="B749" s="331"/>
      <c r="D749" s="363"/>
      <c r="E749" s="331"/>
      <c r="H749" s="327"/>
      <c r="I749" s="331"/>
      <c r="L749" s="327"/>
      <c r="M749" s="331"/>
      <c r="N749" s="333"/>
      <c r="O749" s="334"/>
      <c r="P749" s="334"/>
      <c r="Q749" s="335"/>
      <c r="R749" s="336"/>
      <c r="S749" s="334"/>
      <c r="T749" s="334"/>
      <c r="U749" s="335"/>
      <c r="V749" s="336"/>
      <c r="W749" s="334"/>
      <c r="X749" s="334"/>
      <c r="Y749" s="337"/>
      <c r="Z749" s="364"/>
      <c r="AA749" s="327"/>
      <c r="AB749" s="365"/>
      <c r="AF749" s="327"/>
      <c r="AG749" s="366"/>
      <c r="AH749" s="367"/>
      <c r="AI749" s="108"/>
      <c r="AJ749" s="108"/>
      <c r="AK749" s="108"/>
      <c r="AL749" s="108"/>
      <c r="AM749" s="108"/>
      <c r="AN749" s="108"/>
      <c r="AO749" s="108"/>
      <c r="AP749" s="108"/>
      <c r="AQ749" s="108"/>
    </row>
    <row r="750" ht="22.5" customHeight="1">
      <c r="B750" s="181"/>
      <c r="C750" s="309"/>
      <c r="D750" s="368"/>
      <c r="E750" s="181"/>
      <c r="F750" s="309"/>
      <c r="G750" s="309"/>
      <c r="H750" s="310"/>
      <c r="I750" s="181"/>
      <c r="J750" s="309"/>
      <c r="K750" s="309"/>
      <c r="L750" s="310"/>
      <c r="M750" s="181"/>
      <c r="N750" s="342"/>
      <c r="O750" s="343"/>
      <c r="P750" s="343"/>
      <c r="Q750" s="344"/>
      <c r="R750" s="345"/>
      <c r="S750" s="343"/>
      <c r="T750" s="343"/>
      <c r="U750" s="344"/>
      <c r="V750" s="345"/>
      <c r="W750" s="343"/>
      <c r="X750" s="343"/>
      <c r="Y750" s="346"/>
      <c r="Z750" s="369"/>
      <c r="AA750" s="310"/>
      <c r="AB750" s="370"/>
      <c r="AC750" s="309"/>
      <c r="AD750" s="309"/>
      <c r="AE750" s="309"/>
      <c r="AF750" s="310"/>
      <c r="AG750" s="371"/>
      <c r="AH750" s="372"/>
      <c r="AI750" s="108"/>
      <c r="AJ750" s="108"/>
      <c r="AK750" s="108"/>
      <c r="AL750" s="108"/>
      <c r="AM750" s="108"/>
      <c r="AN750" s="108"/>
      <c r="AO750" s="108"/>
      <c r="AP750" s="108"/>
      <c r="AQ750" s="108"/>
    </row>
    <row r="751" ht="22.5" customHeight="1">
      <c r="B751" s="315" t="str">
        <f>IF(ISBLANK(D751), "Missing ID",
IF(CONCATENATE(E751:AG753)="", "Unused",
IF(AND(ISBLANK(E751), ISBLANK(I751)), "Missing Headline and Content",
IF(ISBLANK(M751), "Missing Is True",
IF(AND(M751&lt;&gt;"Yes", M751&lt;&gt;"No"), "Is True must be Yes or No",
IF(AND($AJ$3, NOT(ISBLANK(N751)), NOT(ISNUMBER(N751))), "Changes to Followers for Likes must be a Number",
IF(AND($AK$3, NOT(ISBLANK(O751)), NOT(ISNUMBER(O751))), "Changes to Followers for Disikes must be a Number",
IF(AND($AL$3, NOT(ISBLANK(P751)), NOT(ISNUMBER(P751))), "Changes to Followers for Shares must be a Number",
IF(AND($AM$3, NOT(ISBLANK(Q751)), NOT(ISNUMBER(Q751))), "Changes to Followers for Flags must be a Number",
IF(AND($AJ$3, NOT(ISBLANK(R751)), NOT(ISNUMBER(R751))), "Changes to Credibility for Likes must be a Number",
IF(AND($AK$3, NOT(ISBLANK(S751)), NOT(ISNUMBER(S751))), "Changes to Credibility for Disikes must be a Number",
IF(AND($AL$3, NOT(ISBLANK(T751)), NOT(ISNUMBER(T751))), "Changes to Credibility for Shares must be a Number",
IF(AND($AM$3, NOT(ISBLANK(U751)), NOT(ISNUMBER(U751))), "Changes to Credibility for Flags must be a Number",
IF(AND($AJ$3, $AP$3, NOT(ISBLANK(V751)), NOT(ISNUMBER(V751))), "Number of Likes must be a Number",
IF(AND($AK$3, $AP$3, NOT(ISBLANK(W751)), NOT(ISNUMBER(W751))), "Number of Disikes must be a Number",
IF(AND($AL$3, $AP$3, NOT(ISBLANK(X751)), NOT(ISNUMBER(X751))), "Number of Shares must be a Number",
IF(AND($AM$3, $AP$3, NOT(ISBLANK(Y751)), NOT(ISNUMBER(Y751))), "Number of Flags must be a Number",
IF(AND($AJ$3, $AP$3, NOT(ISBLANK(V751)), V751&lt;0), "Number of Likes cannot be Negative",
IF(AND($AK$3, $AP$3, NOT(ISBLANK(W751)), W751&lt;0), "Number of Disikes cannot be Negative",
IF(AND($AL$3, $AP$3, NOT(ISBLANK(X751)), X751&lt;0), "Number of Shares cannot be Negative",
IF(AND($AM$3, $AP$3, NOT(ISBLANK(Y751)), Y751&lt;0), "Number of Flags cannot be Negative",
IF(AND(CONCATENATE(Z751:AH751)&lt;&gt;"", Z751=""), "Missing 1st Comment Source Name",
IF(AND(CONCATENATE(Z751:AH751)&lt;&gt;"", AB751=""), "Missing 1st Comment Message",
IF(AND($AN$3, $AP$3, CONCATENATE(Z751:AH751)&lt;&gt;"", AG751=""), "Missing 1st Comment Likes",
IF(AND($AO$3, $AP$3, CONCATENATE(Z751:AH751)&lt;&gt;"", AH751=""), "Missing 1st Comment Dislikes",
IF(AND(CONCATENATE(Z752:AH752)&lt;&gt;"", Z752=""), "Missing 2nd Comment Source Name",
IF(AND(CONCATENATE(Z752:AH752)&lt;&gt;"", AB752=""), "Missing 2nd Comment Message",
IF(AND($AN$3, $AP$3, CONCATENATE(Z752:AH752)&lt;&gt;"", AG752=""), "Missing 2nd Comment Likes",
IF(AND($AO$3, $AP$3, CONCATENATE(Z752:AH752)&lt;&gt;"", AH752=""), "Missing 2nd Comment Dislikes",
IF(AND(CONCATENATE(Z753:AH753)&lt;&gt;"", Z753=""), "Missing 3rd Comment Source Name",
IF(AND(CONCATENATE(Z753:AH753)&lt;&gt;"", AB753=""), "Missing 3rd Comment Message",
IF(AND($AN$3, $AP$3, CONCATENATE(Z753:AH753)&lt;&gt;"", AG753=""), "Missing 3rd Comment Likes",
IF(AND($AO$3, $AP$3, CONCATENATE(Z753:AH753)&lt;&gt;"", AH753=""), "Missing 3rd Comment Dislikes", "Valid"
)))))))))))))))))))))))))))))))))</f>
        <v>Unused</v>
      </c>
      <c r="C751" s="302"/>
      <c r="D751" s="316" t="s">
        <v>1536</v>
      </c>
      <c r="E751" s="317"/>
      <c r="F751" s="302"/>
      <c r="G751" s="302"/>
      <c r="H751" s="305"/>
      <c r="I751" s="317"/>
      <c r="J751" s="302"/>
      <c r="K751" s="302"/>
      <c r="L751" s="305"/>
      <c r="M751" s="319"/>
      <c r="N751" s="450"/>
      <c r="O751" s="451"/>
      <c r="P751" s="451"/>
      <c r="Q751" s="452"/>
      <c r="R751" s="453"/>
      <c r="S751" s="451"/>
      <c r="T751" s="451"/>
      <c r="U751" s="452"/>
      <c r="V751" s="453"/>
      <c r="W751" s="451"/>
      <c r="X751" s="451"/>
      <c r="Y751" s="454"/>
      <c r="Z751" s="325"/>
      <c r="AA751" s="305"/>
      <c r="AB751" s="319"/>
      <c r="AC751" s="302"/>
      <c r="AD751" s="302"/>
      <c r="AE751" s="302"/>
      <c r="AF751" s="305"/>
      <c r="AG751" s="328"/>
      <c r="AH751" s="455"/>
      <c r="AI751" s="108"/>
      <c r="AJ751" s="108"/>
      <c r="AK751" s="108"/>
      <c r="AL751" s="108"/>
      <c r="AM751" s="108"/>
      <c r="AN751" s="108"/>
      <c r="AO751" s="108"/>
      <c r="AP751" s="108"/>
      <c r="AQ751" s="108"/>
    </row>
    <row r="752" ht="22.5" customHeight="1">
      <c r="B752" s="331"/>
      <c r="D752" s="332"/>
      <c r="E752" s="331"/>
      <c r="H752" s="327"/>
      <c r="I752" s="331"/>
      <c r="L752" s="327"/>
      <c r="M752" s="331"/>
      <c r="N752" s="333"/>
      <c r="O752" s="334"/>
      <c r="P752" s="334"/>
      <c r="Q752" s="335"/>
      <c r="R752" s="336"/>
      <c r="S752" s="334"/>
      <c r="T752" s="334"/>
      <c r="U752" s="335"/>
      <c r="V752" s="336"/>
      <c r="W752" s="334"/>
      <c r="X752" s="334"/>
      <c r="Y752" s="337"/>
      <c r="Z752" s="338"/>
      <c r="AA752" s="327"/>
      <c r="AB752" s="326"/>
      <c r="AF752" s="327"/>
      <c r="AG752" s="339"/>
      <c r="AH752" s="456"/>
      <c r="AI752" s="108"/>
      <c r="AJ752" s="108"/>
      <c r="AK752" s="108"/>
      <c r="AL752" s="108"/>
      <c r="AM752" s="108"/>
      <c r="AN752" s="108"/>
      <c r="AO752" s="108"/>
      <c r="AP752" s="108"/>
      <c r="AQ752" s="108"/>
    </row>
    <row r="753" ht="22.5" customHeight="1">
      <c r="B753" s="181"/>
      <c r="C753" s="309"/>
      <c r="D753" s="341"/>
      <c r="E753" s="181"/>
      <c r="F753" s="309"/>
      <c r="G753" s="309"/>
      <c r="H753" s="310"/>
      <c r="I753" s="181"/>
      <c r="J753" s="309"/>
      <c r="K753" s="309"/>
      <c r="L753" s="310"/>
      <c r="M753" s="181"/>
      <c r="N753" s="342"/>
      <c r="O753" s="343"/>
      <c r="P753" s="343"/>
      <c r="Q753" s="344"/>
      <c r="R753" s="345"/>
      <c r="S753" s="343"/>
      <c r="T753" s="343"/>
      <c r="U753" s="344"/>
      <c r="V753" s="345"/>
      <c r="W753" s="343"/>
      <c r="X753" s="343"/>
      <c r="Y753" s="346"/>
      <c r="Z753" s="347"/>
      <c r="AA753" s="310"/>
      <c r="AB753" s="348"/>
      <c r="AC753" s="309"/>
      <c r="AD753" s="309"/>
      <c r="AE753" s="309"/>
      <c r="AF753" s="310"/>
      <c r="AG753" s="349"/>
      <c r="AH753" s="457"/>
      <c r="AI753" s="108"/>
      <c r="AJ753" s="108"/>
      <c r="AK753" s="108"/>
      <c r="AL753" s="108"/>
      <c r="AM753" s="108"/>
      <c r="AN753" s="108"/>
      <c r="AO753" s="108"/>
      <c r="AP753" s="108"/>
      <c r="AQ753" s="108"/>
    </row>
    <row r="754" ht="22.5" customHeight="1">
      <c r="B754" s="315" t="str">
        <f>IF(ISBLANK(D754), "Missing ID",
IF(CONCATENATE(E754:AG756)="", "Unused",
IF(AND(ISBLANK(E754), ISBLANK(I754)), "Missing Headline and Content",
IF(ISBLANK(M754), "Missing Is True",
IF(AND(M754&lt;&gt;"Yes", M754&lt;&gt;"No"), "Is True must be Yes or No",
IF(AND($AJ$3, NOT(ISBLANK(N754)), NOT(ISNUMBER(N754))), "Changes to Followers for Likes must be a Number",
IF(AND($AK$3, NOT(ISBLANK(O754)), NOT(ISNUMBER(O754))), "Changes to Followers for Disikes must be a Number",
IF(AND($AL$3, NOT(ISBLANK(P754)), NOT(ISNUMBER(P754))), "Changes to Followers for Shares must be a Number",
IF(AND($AM$3, NOT(ISBLANK(Q754)), NOT(ISNUMBER(Q754))), "Changes to Followers for Flags must be a Number",
IF(AND($AJ$3, NOT(ISBLANK(R754)), NOT(ISNUMBER(R754))), "Changes to Credibility for Likes must be a Number",
IF(AND($AK$3, NOT(ISBLANK(S754)), NOT(ISNUMBER(S754))), "Changes to Credibility for Disikes must be a Number",
IF(AND($AL$3, NOT(ISBLANK(T754)), NOT(ISNUMBER(T754))), "Changes to Credibility for Shares must be a Number",
IF(AND($AM$3, NOT(ISBLANK(U754)), NOT(ISNUMBER(U754))), "Changes to Credibility for Flags must be a Number",
IF(AND($AJ$3, $AP$3, NOT(ISBLANK(V754)), NOT(ISNUMBER(V754))), "Number of Likes must be a Number",
IF(AND($AK$3, $AP$3, NOT(ISBLANK(W754)), NOT(ISNUMBER(W754))), "Number of Disikes must be a Number",
IF(AND($AL$3, $AP$3, NOT(ISBLANK(X754)), NOT(ISNUMBER(X754))), "Number of Shares must be a Number",
IF(AND($AM$3, $AP$3, NOT(ISBLANK(Y754)), NOT(ISNUMBER(Y754))), "Number of Flags must be a Number",
IF(AND($AJ$3, $AP$3, NOT(ISBLANK(V754)), V754&lt;0), "Number of Likes cannot be Negative",
IF(AND($AK$3, $AP$3, NOT(ISBLANK(W754)), W754&lt;0), "Number of Disikes cannot be Negative",
IF(AND($AL$3, $AP$3, NOT(ISBLANK(X754)), X754&lt;0), "Number of Shares cannot be Negative",
IF(AND($AM$3, $AP$3, NOT(ISBLANK(Y754)), Y754&lt;0), "Number of Flags cannot be Negative",
IF(AND(CONCATENATE(Z754:AH754)&lt;&gt;"", Z754=""), "Missing 1st Comment Source Name",
IF(AND(CONCATENATE(Z754:AH754)&lt;&gt;"", AB754=""), "Missing 1st Comment Message",
IF(AND($AN$3, $AP$3, CONCATENATE(Z754:AH754)&lt;&gt;"", AG754=""), "Missing 1st Comment Likes",
IF(AND($AO$3, $AP$3, CONCATENATE(Z754:AH754)&lt;&gt;"", AH754=""), "Missing 1st Comment Dislikes",
IF(AND(CONCATENATE(Z755:AH755)&lt;&gt;"", Z755=""), "Missing 2nd Comment Source Name",
IF(AND(CONCATENATE(Z755:AH755)&lt;&gt;"", AB755=""), "Missing 2nd Comment Message",
IF(AND($AN$3, $AP$3, CONCATENATE(Z755:AH755)&lt;&gt;"", AG755=""), "Missing 2nd Comment Likes",
IF(AND($AO$3, $AP$3, CONCATENATE(Z755:AH755)&lt;&gt;"", AH755=""), "Missing 2nd Comment Dislikes",
IF(AND(CONCATENATE(Z756:AH756)&lt;&gt;"", Z756=""), "Missing 3rd Comment Source Name",
IF(AND(CONCATENATE(Z756:AH756)&lt;&gt;"", AB756=""), "Missing 3rd Comment Message",
IF(AND($AN$3, $AP$3, CONCATENATE(Z756:AH756)&lt;&gt;"", AG756=""), "Missing 3rd Comment Likes",
IF(AND($AO$3, $AP$3, CONCATENATE(Z756:AH756)&lt;&gt;"", AH756=""), "Missing 3rd Comment Dislikes", "Valid"
)))))))))))))))))))))))))))))))))</f>
        <v>Unused</v>
      </c>
      <c r="C754" s="302"/>
      <c r="D754" s="351" t="s">
        <v>1537</v>
      </c>
      <c r="E754" s="352"/>
      <c r="F754" s="302"/>
      <c r="G754" s="302"/>
      <c r="H754" s="305"/>
      <c r="I754" s="352"/>
      <c r="J754" s="302"/>
      <c r="K754" s="302"/>
      <c r="L754" s="305"/>
      <c r="M754" s="354"/>
      <c r="N754" s="355"/>
      <c r="O754" s="356"/>
      <c r="P754" s="356"/>
      <c r="Q754" s="357"/>
      <c r="R754" s="358"/>
      <c r="S754" s="356"/>
      <c r="T754" s="356"/>
      <c r="U754" s="357"/>
      <c r="V754" s="358"/>
      <c r="W754" s="356"/>
      <c r="X754" s="356"/>
      <c r="Y754" s="359"/>
      <c r="Z754" s="360"/>
      <c r="AA754" s="305"/>
      <c r="AB754" s="354"/>
      <c r="AC754" s="302"/>
      <c r="AD754" s="302"/>
      <c r="AE754" s="302"/>
      <c r="AF754" s="305"/>
      <c r="AG754" s="361"/>
      <c r="AH754" s="458"/>
      <c r="AI754" s="108"/>
      <c r="AJ754" s="108"/>
      <c r="AK754" s="108"/>
      <c r="AL754" s="108"/>
      <c r="AM754" s="108"/>
      <c r="AN754" s="108"/>
      <c r="AO754" s="108"/>
      <c r="AP754" s="108"/>
      <c r="AQ754" s="108"/>
    </row>
    <row r="755" ht="22.5" customHeight="1">
      <c r="B755" s="331"/>
      <c r="D755" s="363"/>
      <c r="E755" s="331"/>
      <c r="H755" s="327"/>
      <c r="I755" s="331"/>
      <c r="L755" s="327"/>
      <c r="M755" s="331"/>
      <c r="N755" s="333"/>
      <c r="O755" s="334"/>
      <c r="P755" s="334"/>
      <c r="Q755" s="335"/>
      <c r="R755" s="336"/>
      <c r="S755" s="334"/>
      <c r="T755" s="334"/>
      <c r="U755" s="335"/>
      <c r="V755" s="336"/>
      <c r="W755" s="334"/>
      <c r="X755" s="334"/>
      <c r="Y755" s="337"/>
      <c r="Z755" s="364"/>
      <c r="AA755" s="327"/>
      <c r="AB755" s="365"/>
      <c r="AF755" s="327"/>
      <c r="AG755" s="366"/>
      <c r="AH755" s="367"/>
      <c r="AI755" s="108"/>
      <c r="AJ755" s="108"/>
      <c r="AK755" s="108"/>
      <c r="AL755" s="108"/>
      <c r="AM755" s="108"/>
      <c r="AN755" s="108"/>
      <c r="AO755" s="108"/>
      <c r="AP755" s="108"/>
      <c r="AQ755" s="108"/>
    </row>
    <row r="756" ht="22.5" customHeight="1">
      <c r="B756" s="181"/>
      <c r="C756" s="309"/>
      <c r="D756" s="368"/>
      <c r="E756" s="181"/>
      <c r="F756" s="309"/>
      <c r="G756" s="309"/>
      <c r="H756" s="310"/>
      <c r="I756" s="181"/>
      <c r="J756" s="309"/>
      <c r="K756" s="309"/>
      <c r="L756" s="310"/>
      <c r="M756" s="181"/>
      <c r="N756" s="342"/>
      <c r="O756" s="343"/>
      <c r="P756" s="343"/>
      <c r="Q756" s="344"/>
      <c r="R756" s="345"/>
      <c r="S756" s="343"/>
      <c r="T756" s="343"/>
      <c r="U756" s="344"/>
      <c r="V756" s="345"/>
      <c r="W756" s="343"/>
      <c r="X756" s="343"/>
      <c r="Y756" s="346"/>
      <c r="Z756" s="369"/>
      <c r="AA756" s="310"/>
      <c r="AB756" s="370"/>
      <c r="AC756" s="309"/>
      <c r="AD756" s="309"/>
      <c r="AE756" s="309"/>
      <c r="AF756" s="310"/>
      <c r="AG756" s="371"/>
      <c r="AH756" s="372"/>
      <c r="AI756" s="108"/>
      <c r="AJ756" s="108"/>
      <c r="AK756" s="108"/>
      <c r="AL756" s="108"/>
      <c r="AM756" s="108"/>
      <c r="AN756" s="108"/>
      <c r="AO756" s="108"/>
      <c r="AP756" s="108"/>
      <c r="AQ756" s="108"/>
    </row>
    <row r="757" ht="22.5" customHeight="1">
      <c r="B757" s="315" t="str">
        <f>IF(ISBLANK(D757), "Missing ID",
IF(CONCATENATE(E757:AG759)="", "Unused",
IF(AND(ISBLANK(E757), ISBLANK(I757)), "Missing Headline and Content",
IF(ISBLANK(M757), "Missing Is True",
IF(AND(M757&lt;&gt;"Yes", M757&lt;&gt;"No"), "Is True must be Yes or No",
IF(AND($AJ$3, NOT(ISBLANK(N757)), NOT(ISNUMBER(N757))), "Changes to Followers for Likes must be a Number",
IF(AND($AK$3, NOT(ISBLANK(O757)), NOT(ISNUMBER(O757))), "Changes to Followers for Disikes must be a Number",
IF(AND($AL$3, NOT(ISBLANK(P757)), NOT(ISNUMBER(P757))), "Changes to Followers for Shares must be a Number",
IF(AND($AM$3, NOT(ISBLANK(Q757)), NOT(ISNUMBER(Q757))), "Changes to Followers for Flags must be a Number",
IF(AND($AJ$3, NOT(ISBLANK(R757)), NOT(ISNUMBER(R757))), "Changes to Credibility for Likes must be a Number",
IF(AND($AK$3, NOT(ISBLANK(S757)), NOT(ISNUMBER(S757))), "Changes to Credibility for Disikes must be a Number",
IF(AND($AL$3, NOT(ISBLANK(T757)), NOT(ISNUMBER(T757))), "Changes to Credibility for Shares must be a Number",
IF(AND($AM$3, NOT(ISBLANK(U757)), NOT(ISNUMBER(U757))), "Changes to Credibility for Flags must be a Number",
IF(AND($AJ$3, $AP$3, NOT(ISBLANK(V757)), NOT(ISNUMBER(V757))), "Number of Likes must be a Number",
IF(AND($AK$3, $AP$3, NOT(ISBLANK(W757)), NOT(ISNUMBER(W757))), "Number of Disikes must be a Number",
IF(AND($AL$3, $AP$3, NOT(ISBLANK(X757)), NOT(ISNUMBER(X757))), "Number of Shares must be a Number",
IF(AND($AM$3, $AP$3, NOT(ISBLANK(Y757)), NOT(ISNUMBER(Y757))), "Number of Flags must be a Number",
IF(AND($AJ$3, $AP$3, NOT(ISBLANK(V757)), V757&lt;0), "Number of Likes cannot be Negative",
IF(AND($AK$3, $AP$3, NOT(ISBLANK(W757)), W757&lt;0), "Number of Disikes cannot be Negative",
IF(AND($AL$3, $AP$3, NOT(ISBLANK(X757)), X757&lt;0), "Number of Shares cannot be Negative",
IF(AND($AM$3, $AP$3, NOT(ISBLANK(Y757)), Y757&lt;0), "Number of Flags cannot be Negative",
IF(AND(CONCATENATE(Z757:AH757)&lt;&gt;"", Z757=""), "Missing 1st Comment Source Name",
IF(AND(CONCATENATE(Z757:AH757)&lt;&gt;"", AB757=""), "Missing 1st Comment Message",
IF(AND($AN$3, $AP$3, CONCATENATE(Z757:AH757)&lt;&gt;"", AG757=""), "Missing 1st Comment Likes",
IF(AND($AO$3, $AP$3, CONCATENATE(Z757:AH757)&lt;&gt;"", AH757=""), "Missing 1st Comment Dislikes",
IF(AND(CONCATENATE(Z758:AH758)&lt;&gt;"", Z758=""), "Missing 2nd Comment Source Name",
IF(AND(CONCATENATE(Z758:AH758)&lt;&gt;"", AB758=""), "Missing 2nd Comment Message",
IF(AND($AN$3, $AP$3, CONCATENATE(Z758:AH758)&lt;&gt;"", AG758=""), "Missing 2nd Comment Likes",
IF(AND($AO$3, $AP$3, CONCATENATE(Z758:AH758)&lt;&gt;"", AH758=""), "Missing 2nd Comment Dislikes",
IF(AND(CONCATENATE(Z759:AH759)&lt;&gt;"", Z759=""), "Missing 3rd Comment Source Name",
IF(AND(CONCATENATE(Z759:AH759)&lt;&gt;"", AB759=""), "Missing 3rd Comment Message",
IF(AND($AN$3, $AP$3, CONCATENATE(Z759:AH759)&lt;&gt;"", AG759=""), "Missing 3rd Comment Likes",
IF(AND($AO$3, $AP$3, CONCATENATE(Z759:AH759)&lt;&gt;"", AH759=""), "Missing 3rd Comment Dislikes", "Valid"
)))))))))))))))))))))))))))))))))</f>
        <v>Unused</v>
      </c>
      <c r="C757" s="302"/>
      <c r="D757" s="316" t="s">
        <v>1538</v>
      </c>
      <c r="E757" s="317"/>
      <c r="F757" s="302"/>
      <c r="G757" s="302"/>
      <c r="H757" s="305"/>
      <c r="I757" s="317"/>
      <c r="J757" s="302"/>
      <c r="K757" s="302"/>
      <c r="L757" s="305"/>
      <c r="M757" s="319"/>
      <c r="N757" s="450"/>
      <c r="O757" s="451"/>
      <c r="P757" s="451"/>
      <c r="Q757" s="452"/>
      <c r="R757" s="453"/>
      <c r="S757" s="451"/>
      <c r="T757" s="451"/>
      <c r="U757" s="452"/>
      <c r="V757" s="453"/>
      <c r="W757" s="451"/>
      <c r="X757" s="451"/>
      <c r="Y757" s="454"/>
      <c r="Z757" s="325"/>
      <c r="AA757" s="305"/>
      <c r="AB757" s="319"/>
      <c r="AC757" s="302"/>
      <c r="AD757" s="302"/>
      <c r="AE757" s="302"/>
      <c r="AF757" s="305"/>
      <c r="AG757" s="328"/>
      <c r="AH757" s="455"/>
      <c r="AI757" s="108"/>
      <c r="AJ757" s="108"/>
      <c r="AK757" s="108"/>
      <c r="AL757" s="108"/>
      <c r="AM757" s="108"/>
      <c r="AN757" s="108"/>
      <c r="AO757" s="108"/>
      <c r="AP757" s="108"/>
      <c r="AQ757" s="108"/>
    </row>
    <row r="758" ht="22.5" customHeight="1">
      <c r="B758" s="331"/>
      <c r="D758" s="332"/>
      <c r="E758" s="331"/>
      <c r="H758" s="327"/>
      <c r="I758" s="331"/>
      <c r="L758" s="327"/>
      <c r="M758" s="331"/>
      <c r="N758" s="333"/>
      <c r="O758" s="334"/>
      <c r="P758" s="334"/>
      <c r="Q758" s="335"/>
      <c r="R758" s="336"/>
      <c r="S758" s="334"/>
      <c r="T758" s="334"/>
      <c r="U758" s="335"/>
      <c r="V758" s="336"/>
      <c r="W758" s="334"/>
      <c r="X758" s="334"/>
      <c r="Y758" s="337"/>
      <c r="Z758" s="338"/>
      <c r="AA758" s="327"/>
      <c r="AB758" s="326"/>
      <c r="AF758" s="327"/>
      <c r="AG758" s="339"/>
      <c r="AH758" s="456"/>
      <c r="AI758" s="108"/>
      <c r="AJ758" s="108"/>
      <c r="AK758" s="108"/>
      <c r="AL758" s="108"/>
      <c r="AM758" s="108"/>
      <c r="AN758" s="108"/>
      <c r="AO758" s="108"/>
      <c r="AP758" s="108"/>
      <c r="AQ758" s="108"/>
    </row>
    <row r="759" ht="22.5" customHeight="1">
      <c r="B759" s="181"/>
      <c r="C759" s="309"/>
      <c r="D759" s="341"/>
      <c r="E759" s="181"/>
      <c r="F759" s="309"/>
      <c r="G759" s="309"/>
      <c r="H759" s="310"/>
      <c r="I759" s="181"/>
      <c r="J759" s="309"/>
      <c r="K759" s="309"/>
      <c r="L759" s="310"/>
      <c r="M759" s="181"/>
      <c r="N759" s="342"/>
      <c r="O759" s="343"/>
      <c r="P759" s="343"/>
      <c r="Q759" s="344"/>
      <c r="R759" s="345"/>
      <c r="S759" s="343"/>
      <c r="T759" s="343"/>
      <c r="U759" s="344"/>
      <c r="V759" s="345"/>
      <c r="W759" s="343"/>
      <c r="X759" s="343"/>
      <c r="Y759" s="346"/>
      <c r="Z759" s="347"/>
      <c r="AA759" s="310"/>
      <c r="AB759" s="348"/>
      <c r="AC759" s="309"/>
      <c r="AD759" s="309"/>
      <c r="AE759" s="309"/>
      <c r="AF759" s="310"/>
      <c r="AG759" s="349"/>
      <c r="AH759" s="457"/>
      <c r="AI759" s="108"/>
      <c r="AJ759" s="108"/>
      <c r="AK759" s="108"/>
      <c r="AL759" s="108"/>
      <c r="AM759" s="108"/>
      <c r="AN759" s="108"/>
      <c r="AO759" s="108"/>
      <c r="AP759" s="108"/>
      <c r="AQ759" s="108"/>
    </row>
    <row r="760" ht="22.5" customHeight="1">
      <c r="B760" s="315" t="str">
        <f>IF(ISBLANK(D760), "Missing ID",
IF(CONCATENATE(E760:AG762)="", "Unused",
IF(AND(ISBLANK(E760), ISBLANK(I760)), "Missing Headline and Content",
IF(ISBLANK(M760), "Missing Is True",
IF(AND(M760&lt;&gt;"Yes", M760&lt;&gt;"No"), "Is True must be Yes or No",
IF(AND($AJ$3, NOT(ISBLANK(N760)), NOT(ISNUMBER(N760))), "Changes to Followers for Likes must be a Number",
IF(AND($AK$3, NOT(ISBLANK(O760)), NOT(ISNUMBER(O760))), "Changes to Followers for Disikes must be a Number",
IF(AND($AL$3, NOT(ISBLANK(P760)), NOT(ISNUMBER(P760))), "Changes to Followers for Shares must be a Number",
IF(AND($AM$3, NOT(ISBLANK(Q760)), NOT(ISNUMBER(Q760))), "Changes to Followers for Flags must be a Number",
IF(AND($AJ$3, NOT(ISBLANK(R760)), NOT(ISNUMBER(R760))), "Changes to Credibility for Likes must be a Number",
IF(AND($AK$3, NOT(ISBLANK(S760)), NOT(ISNUMBER(S760))), "Changes to Credibility for Disikes must be a Number",
IF(AND($AL$3, NOT(ISBLANK(T760)), NOT(ISNUMBER(T760))), "Changes to Credibility for Shares must be a Number",
IF(AND($AM$3, NOT(ISBLANK(U760)), NOT(ISNUMBER(U760))), "Changes to Credibility for Flags must be a Number",
IF(AND($AJ$3, $AP$3, NOT(ISBLANK(V760)), NOT(ISNUMBER(V760))), "Number of Likes must be a Number",
IF(AND($AK$3, $AP$3, NOT(ISBLANK(W760)), NOT(ISNUMBER(W760))), "Number of Disikes must be a Number",
IF(AND($AL$3, $AP$3, NOT(ISBLANK(X760)), NOT(ISNUMBER(X760))), "Number of Shares must be a Number",
IF(AND($AM$3, $AP$3, NOT(ISBLANK(Y760)), NOT(ISNUMBER(Y760))), "Number of Flags must be a Number",
IF(AND($AJ$3, $AP$3, NOT(ISBLANK(V760)), V760&lt;0), "Number of Likes cannot be Negative",
IF(AND($AK$3, $AP$3, NOT(ISBLANK(W760)), W760&lt;0), "Number of Disikes cannot be Negative",
IF(AND($AL$3, $AP$3, NOT(ISBLANK(X760)), X760&lt;0), "Number of Shares cannot be Negative",
IF(AND($AM$3, $AP$3, NOT(ISBLANK(Y760)), Y760&lt;0), "Number of Flags cannot be Negative",
IF(AND(CONCATENATE(Z760:AH760)&lt;&gt;"", Z760=""), "Missing 1st Comment Source Name",
IF(AND(CONCATENATE(Z760:AH760)&lt;&gt;"", AB760=""), "Missing 1st Comment Message",
IF(AND($AN$3, $AP$3, CONCATENATE(Z760:AH760)&lt;&gt;"", AG760=""), "Missing 1st Comment Likes",
IF(AND($AO$3, $AP$3, CONCATENATE(Z760:AH760)&lt;&gt;"", AH760=""), "Missing 1st Comment Dislikes",
IF(AND(CONCATENATE(Z761:AH761)&lt;&gt;"", Z761=""), "Missing 2nd Comment Source Name",
IF(AND(CONCATENATE(Z761:AH761)&lt;&gt;"", AB761=""), "Missing 2nd Comment Message",
IF(AND($AN$3, $AP$3, CONCATENATE(Z761:AH761)&lt;&gt;"", AG761=""), "Missing 2nd Comment Likes",
IF(AND($AO$3, $AP$3, CONCATENATE(Z761:AH761)&lt;&gt;"", AH761=""), "Missing 2nd Comment Dislikes",
IF(AND(CONCATENATE(Z762:AH762)&lt;&gt;"", Z762=""), "Missing 3rd Comment Source Name",
IF(AND(CONCATENATE(Z762:AH762)&lt;&gt;"", AB762=""), "Missing 3rd Comment Message",
IF(AND($AN$3, $AP$3, CONCATENATE(Z762:AH762)&lt;&gt;"", AG762=""), "Missing 3rd Comment Likes",
IF(AND($AO$3, $AP$3, CONCATENATE(Z762:AH762)&lt;&gt;"", AH762=""), "Missing 3rd Comment Dislikes", "Valid"
)))))))))))))))))))))))))))))))))</f>
        <v>Unused</v>
      </c>
      <c r="C760" s="302"/>
      <c r="D760" s="351" t="s">
        <v>1539</v>
      </c>
      <c r="E760" s="352"/>
      <c r="F760" s="302"/>
      <c r="G760" s="302"/>
      <c r="H760" s="305"/>
      <c r="I760" s="352"/>
      <c r="J760" s="302"/>
      <c r="K760" s="302"/>
      <c r="L760" s="305"/>
      <c r="M760" s="354"/>
      <c r="N760" s="355"/>
      <c r="O760" s="356"/>
      <c r="P760" s="356"/>
      <c r="Q760" s="357"/>
      <c r="R760" s="358"/>
      <c r="S760" s="356"/>
      <c r="T760" s="356"/>
      <c r="U760" s="357"/>
      <c r="V760" s="358"/>
      <c r="W760" s="356"/>
      <c r="X760" s="356"/>
      <c r="Y760" s="359"/>
      <c r="Z760" s="360"/>
      <c r="AA760" s="305"/>
      <c r="AB760" s="354"/>
      <c r="AC760" s="302"/>
      <c r="AD760" s="302"/>
      <c r="AE760" s="302"/>
      <c r="AF760" s="305"/>
      <c r="AG760" s="361"/>
      <c r="AH760" s="458"/>
      <c r="AI760" s="108"/>
      <c r="AJ760" s="108"/>
      <c r="AK760" s="108"/>
      <c r="AL760" s="108"/>
      <c r="AM760" s="108"/>
      <c r="AN760" s="108"/>
      <c r="AO760" s="108"/>
      <c r="AP760" s="108"/>
      <c r="AQ760" s="108"/>
    </row>
    <row r="761" ht="22.5" customHeight="1">
      <c r="B761" s="331"/>
      <c r="D761" s="363"/>
      <c r="E761" s="331"/>
      <c r="H761" s="327"/>
      <c r="I761" s="331"/>
      <c r="L761" s="327"/>
      <c r="M761" s="331"/>
      <c r="N761" s="333"/>
      <c r="O761" s="334"/>
      <c r="P761" s="334"/>
      <c r="Q761" s="335"/>
      <c r="R761" s="336"/>
      <c r="S761" s="334"/>
      <c r="T761" s="334"/>
      <c r="U761" s="335"/>
      <c r="V761" s="336"/>
      <c r="W761" s="334"/>
      <c r="X761" s="334"/>
      <c r="Y761" s="337"/>
      <c r="Z761" s="364"/>
      <c r="AA761" s="327"/>
      <c r="AB761" s="365"/>
      <c r="AF761" s="327"/>
      <c r="AG761" s="366"/>
      <c r="AH761" s="367"/>
      <c r="AI761" s="108"/>
      <c r="AJ761" s="108"/>
      <c r="AK761" s="108"/>
      <c r="AL761" s="108"/>
      <c r="AM761" s="108"/>
      <c r="AN761" s="108"/>
      <c r="AO761" s="108"/>
      <c r="AP761" s="108"/>
      <c r="AQ761" s="108"/>
    </row>
    <row r="762" ht="22.5" customHeight="1">
      <c r="B762" s="181"/>
      <c r="C762" s="309"/>
      <c r="D762" s="368"/>
      <c r="E762" s="181"/>
      <c r="F762" s="309"/>
      <c r="G762" s="309"/>
      <c r="H762" s="310"/>
      <c r="I762" s="181"/>
      <c r="J762" s="309"/>
      <c r="K762" s="309"/>
      <c r="L762" s="310"/>
      <c r="M762" s="181"/>
      <c r="N762" s="342"/>
      <c r="O762" s="343"/>
      <c r="P762" s="343"/>
      <c r="Q762" s="344"/>
      <c r="R762" s="345"/>
      <c r="S762" s="343"/>
      <c r="T762" s="343"/>
      <c r="U762" s="344"/>
      <c r="V762" s="345"/>
      <c r="W762" s="343"/>
      <c r="X762" s="343"/>
      <c r="Y762" s="346"/>
      <c r="Z762" s="369"/>
      <c r="AA762" s="310"/>
      <c r="AB762" s="370"/>
      <c r="AC762" s="309"/>
      <c r="AD762" s="309"/>
      <c r="AE762" s="309"/>
      <c r="AF762" s="310"/>
      <c r="AG762" s="371"/>
      <c r="AH762" s="372"/>
      <c r="AI762" s="108"/>
      <c r="AJ762" s="108"/>
      <c r="AK762" s="108"/>
      <c r="AL762" s="108"/>
      <c r="AM762" s="108"/>
      <c r="AN762" s="108"/>
      <c r="AO762" s="108"/>
      <c r="AP762" s="108"/>
      <c r="AQ762" s="108"/>
    </row>
    <row r="763" ht="22.5" customHeight="1">
      <c r="B763" s="315" t="str">
        <f>IF(ISBLANK(D763), "Missing ID",
IF(CONCATENATE(E763:AG765)="", "Unused",
IF(AND(ISBLANK(E763), ISBLANK(I763)), "Missing Headline and Content",
IF(ISBLANK(M763), "Missing Is True",
IF(AND(M763&lt;&gt;"Yes", M763&lt;&gt;"No"), "Is True must be Yes or No",
IF(AND($AJ$3, NOT(ISBLANK(N763)), NOT(ISNUMBER(N763))), "Changes to Followers for Likes must be a Number",
IF(AND($AK$3, NOT(ISBLANK(O763)), NOT(ISNUMBER(O763))), "Changes to Followers for Disikes must be a Number",
IF(AND($AL$3, NOT(ISBLANK(P763)), NOT(ISNUMBER(P763))), "Changes to Followers for Shares must be a Number",
IF(AND($AM$3, NOT(ISBLANK(Q763)), NOT(ISNUMBER(Q763))), "Changes to Followers for Flags must be a Number",
IF(AND($AJ$3, NOT(ISBLANK(R763)), NOT(ISNUMBER(R763))), "Changes to Credibility for Likes must be a Number",
IF(AND($AK$3, NOT(ISBLANK(S763)), NOT(ISNUMBER(S763))), "Changes to Credibility for Disikes must be a Number",
IF(AND($AL$3, NOT(ISBLANK(T763)), NOT(ISNUMBER(T763))), "Changes to Credibility for Shares must be a Number",
IF(AND($AM$3, NOT(ISBLANK(U763)), NOT(ISNUMBER(U763))), "Changes to Credibility for Flags must be a Number",
IF(AND($AJ$3, $AP$3, NOT(ISBLANK(V763)), NOT(ISNUMBER(V763))), "Number of Likes must be a Number",
IF(AND($AK$3, $AP$3, NOT(ISBLANK(W763)), NOT(ISNUMBER(W763))), "Number of Disikes must be a Number",
IF(AND($AL$3, $AP$3, NOT(ISBLANK(X763)), NOT(ISNUMBER(X763))), "Number of Shares must be a Number",
IF(AND($AM$3, $AP$3, NOT(ISBLANK(Y763)), NOT(ISNUMBER(Y763))), "Number of Flags must be a Number",
IF(AND($AJ$3, $AP$3, NOT(ISBLANK(V763)), V763&lt;0), "Number of Likes cannot be Negative",
IF(AND($AK$3, $AP$3, NOT(ISBLANK(W763)), W763&lt;0), "Number of Disikes cannot be Negative",
IF(AND($AL$3, $AP$3, NOT(ISBLANK(X763)), X763&lt;0), "Number of Shares cannot be Negative",
IF(AND($AM$3, $AP$3, NOT(ISBLANK(Y763)), Y763&lt;0), "Number of Flags cannot be Negative",
IF(AND(CONCATENATE(Z763:AH763)&lt;&gt;"", Z763=""), "Missing 1st Comment Source Name",
IF(AND(CONCATENATE(Z763:AH763)&lt;&gt;"", AB763=""), "Missing 1st Comment Message",
IF(AND($AN$3, $AP$3, CONCATENATE(Z763:AH763)&lt;&gt;"", AG763=""), "Missing 1st Comment Likes",
IF(AND($AO$3, $AP$3, CONCATENATE(Z763:AH763)&lt;&gt;"", AH763=""), "Missing 1st Comment Dislikes",
IF(AND(CONCATENATE(Z764:AH764)&lt;&gt;"", Z764=""), "Missing 2nd Comment Source Name",
IF(AND(CONCATENATE(Z764:AH764)&lt;&gt;"", AB764=""), "Missing 2nd Comment Message",
IF(AND($AN$3, $AP$3, CONCATENATE(Z764:AH764)&lt;&gt;"", AG764=""), "Missing 2nd Comment Likes",
IF(AND($AO$3, $AP$3, CONCATENATE(Z764:AH764)&lt;&gt;"", AH764=""), "Missing 2nd Comment Dislikes",
IF(AND(CONCATENATE(Z765:AH765)&lt;&gt;"", Z765=""), "Missing 3rd Comment Source Name",
IF(AND(CONCATENATE(Z765:AH765)&lt;&gt;"", AB765=""), "Missing 3rd Comment Message",
IF(AND($AN$3, $AP$3, CONCATENATE(Z765:AH765)&lt;&gt;"", AG765=""), "Missing 3rd Comment Likes",
IF(AND($AO$3, $AP$3, CONCATENATE(Z765:AH765)&lt;&gt;"", AH765=""), "Missing 3rd Comment Dislikes", "Valid"
)))))))))))))))))))))))))))))))))</f>
        <v>Unused</v>
      </c>
      <c r="C763" s="302"/>
      <c r="D763" s="316" t="s">
        <v>1540</v>
      </c>
      <c r="E763" s="317"/>
      <c r="F763" s="302"/>
      <c r="G763" s="302"/>
      <c r="H763" s="305"/>
      <c r="I763" s="317"/>
      <c r="J763" s="302"/>
      <c r="K763" s="302"/>
      <c r="L763" s="305"/>
      <c r="M763" s="319"/>
      <c r="N763" s="450"/>
      <c r="O763" s="451"/>
      <c r="P763" s="451"/>
      <c r="Q763" s="452"/>
      <c r="R763" s="453"/>
      <c r="S763" s="451"/>
      <c r="T763" s="451"/>
      <c r="U763" s="452"/>
      <c r="V763" s="453"/>
      <c r="W763" s="451"/>
      <c r="X763" s="451"/>
      <c r="Y763" s="454"/>
      <c r="Z763" s="325"/>
      <c r="AA763" s="305"/>
      <c r="AB763" s="319"/>
      <c r="AC763" s="302"/>
      <c r="AD763" s="302"/>
      <c r="AE763" s="302"/>
      <c r="AF763" s="305"/>
      <c r="AG763" s="328"/>
      <c r="AH763" s="455"/>
      <c r="AI763" s="108"/>
      <c r="AJ763" s="108"/>
      <c r="AK763" s="108"/>
      <c r="AL763" s="108"/>
      <c r="AM763" s="108"/>
      <c r="AN763" s="108"/>
      <c r="AO763" s="108"/>
      <c r="AP763" s="108"/>
      <c r="AQ763" s="108"/>
    </row>
    <row r="764" ht="22.5" customHeight="1">
      <c r="B764" s="331"/>
      <c r="D764" s="332"/>
      <c r="E764" s="331"/>
      <c r="H764" s="327"/>
      <c r="I764" s="331"/>
      <c r="L764" s="327"/>
      <c r="M764" s="331"/>
      <c r="N764" s="333"/>
      <c r="O764" s="334"/>
      <c r="P764" s="334"/>
      <c r="Q764" s="335"/>
      <c r="R764" s="336"/>
      <c r="S764" s="334"/>
      <c r="T764" s="334"/>
      <c r="U764" s="335"/>
      <c r="V764" s="336"/>
      <c r="W764" s="334"/>
      <c r="X764" s="334"/>
      <c r="Y764" s="337"/>
      <c r="Z764" s="338"/>
      <c r="AA764" s="327"/>
      <c r="AB764" s="326"/>
      <c r="AF764" s="327"/>
      <c r="AG764" s="339"/>
      <c r="AH764" s="456"/>
      <c r="AI764" s="108"/>
      <c r="AJ764" s="108"/>
      <c r="AK764" s="108"/>
      <c r="AL764" s="108"/>
      <c r="AM764" s="108"/>
      <c r="AN764" s="108"/>
      <c r="AO764" s="108"/>
      <c r="AP764" s="108"/>
      <c r="AQ764" s="108"/>
    </row>
    <row r="765" ht="22.5" customHeight="1">
      <c r="B765" s="181"/>
      <c r="C765" s="309"/>
      <c r="D765" s="341"/>
      <c r="E765" s="181"/>
      <c r="F765" s="309"/>
      <c r="G765" s="309"/>
      <c r="H765" s="310"/>
      <c r="I765" s="181"/>
      <c r="J765" s="309"/>
      <c r="K765" s="309"/>
      <c r="L765" s="310"/>
      <c r="M765" s="181"/>
      <c r="N765" s="342"/>
      <c r="O765" s="343"/>
      <c r="P765" s="343"/>
      <c r="Q765" s="344"/>
      <c r="R765" s="345"/>
      <c r="S765" s="343"/>
      <c r="T765" s="343"/>
      <c r="U765" s="344"/>
      <c r="V765" s="345"/>
      <c r="W765" s="343"/>
      <c r="X765" s="343"/>
      <c r="Y765" s="346"/>
      <c r="Z765" s="347"/>
      <c r="AA765" s="310"/>
      <c r="AB765" s="348"/>
      <c r="AC765" s="309"/>
      <c r="AD765" s="309"/>
      <c r="AE765" s="309"/>
      <c r="AF765" s="310"/>
      <c r="AG765" s="349"/>
      <c r="AH765" s="457"/>
      <c r="AI765" s="108"/>
      <c r="AJ765" s="108"/>
      <c r="AK765" s="108"/>
      <c r="AL765" s="108"/>
      <c r="AM765" s="108"/>
      <c r="AN765" s="108"/>
      <c r="AO765" s="108"/>
      <c r="AP765" s="108"/>
      <c r="AQ765" s="108"/>
    </row>
    <row r="766" ht="22.5" customHeight="1">
      <c r="B766" s="315" t="str">
        <f>IF(ISBLANK(D766), "Missing ID",
IF(CONCATENATE(E766:AG768)="", "Unused",
IF(AND(ISBLANK(E766), ISBLANK(I766)), "Missing Headline and Content",
IF(ISBLANK(M766), "Missing Is True",
IF(AND(M766&lt;&gt;"Yes", M766&lt;&gt;"No"), "Is True must be Yes or No",
IF(AND($AJ$3, NOT(ISBLANK(N766)), NOT(ISNUMBER(N766))), "Changes to Followers for Likes must be a Number",
IF(AND($AK$3, NOT(ISBLANK(O766)), NOT(ISNUMBER(O766))), "Changes to Followers for Disikes must be a Number",
IF(AND($AL$3, NOT(ISBLANK(P766)), NOT(ISNUMBER(P766))), "Changes to Followers for Shares must be a Number",
IF(AND($AM$3, NOT(ISBLANK(Q766)), NOT(ISNUMBER(Q766))), "Changes to Followers for Flags must be a Number",
IF(AND($AJ$3, NOT(ISBLANK(R766)), NOT(ISNUMBER(R766))), "Changes to Credibility for Likes must be a Number",
IF(AND($AK$3, NOT(ISBLANK(S766)), NOT(ISNUMBER(S766))), "Changes to Credibility for Disikes must be a Number",
IF(AND($AL$3, NOT(ISBLANK(T766)), NOT(ISNUMBER(T766))), "Changes to Credibility for Shares must be a Number",
IF(AND($AM$3, NOT(ISBLANK(U766)), NOT(ISNUMBER(U766))), "Changes to Credibility for Flags must be a Number",
IF(AND($AJ$3, $AP$3, NOT(ISBLANK(V766)), NOT(ISNUMBER(V766))), "Number of Likes must be a Number",
IF(AND($AK$3, $AP$3, NOT(ISBLANK(W766)), NOT(ISNUMBER(W766))), "Number of Disikes must be a Number",
IF(AND($AL$3, $AP$3, NOT(ISBLANK(X766)), NOT(ISNUMBER(X766))), "Number of Shares must be a Number",
IF(AND($AM$3, $AP$3, NOT(ISBLANK(Y766)), NOT(ISNUMBER(Y766))), "Number of Flags must be a Number",
IF(AND($AJ$3, $AP$3, NOT(ISBLANK(V766)), V766&lt;0), "Number of Likes cannot be Negative",
IF(AND($AK$3, $AP$3, NOT(ISBLANK(W766)), W766&lt;0), "Number of Disikes cannot be Negative",
IF(AND($AL$3, $AP$3, NOT(ISBLANK(X766)), X766&lt;0), "Number of Shares cannot be Negative",
IF(AND($AM$3, $AP$3, NOT(ISBLANK(Y766)), Y766&lt;0), "Number of Flags cannot be Negative",
IF(AND(CONCATENATE(Z766:AH766)&lt;&gt;"", Z766=""), "Missing 1st Comment Source Name",
IF(AND(CONCATENATE(Z766:AH766)&lt;&gt;"", AB766=""), "Missing 1st Comment Message",
IF(AND($AN$3, $AP$3, CONCATENATE(Z766:AH766)&lt;&gt;"", AG766=""), "Missing 1st Comment Likes",
IF(AND($AO$3, $AP$3, CONCATENATE(Z766:AH766)&lt;&gt;"", AH766=""), "Missing 1st Comment Dislikes",
IF(AND(CONCATENATE(Z767:AH767)&lt;&gt;"", Z767=""), "Missing 2nd Comment Source Name",
IF(AND(CONCATENATE(Z767:AH767)&lt;&gt;"", AB767=""), "Missing 2nd Comment Message",
IF(AND($AN$3, $AP$3, CONCATENATE(Z767:AH767)&lt;&gt;"", AG767=""), "Missing 2nd Comment Likes",
IF(AND($AO$3, $AP$3, CONCATENATE(Z767:AH767)&lt;&gt;"", AH767=""), "Missing 2nd Comment Dislikes",
IF(AND(CONCATENATE(Z768:AH768)&lt;&gt;"", Z768=""), "Missing 3rd Comment Source Name",
IF(AND(CONCATENATE(Z768:AH768)&lt;&gt;"", AB768=""), "Missing 3rd Comment Message",
IF(AND($AN$3, $AP$3, CONCATENATE(Z768:AH768)&lt;&gt;"", AG768=""), "Missing 3rd Comment Likes",
IF(AND($AO$3, $AP$3, CONCATENATE(Z768:AH768)&lt;&gt;"", AH768=""), "Missing 3rd Comment Dislikes", "Valid"
)))))))))))))))))))))))))))))))))</f>
        <v>Unused</v>
      </c>
      <c r="C766" s="302"/>
      <c r="D766" s="351" t="s">
        <v>1541</v>
      </c>
      <c r="E766" s="352"/>
      <c r="F766" s="302"/>
      <c r="G766" s="302"/>
      <c r="H766" s="305"/>
      <c r="I766" s="352"/>
      <c r="J766" s="302"/>
      <c r="K766" s="302"/>
      <c r="L766" s="305"/>
      <c r="M766" s="354"/>
      <c r="N766" s="355"/>
      <c r="O766" s="356"/>
      <c r="P766" s="356"/>
      <c r="Q766" s="357"/>
      <c r="R766" s="358"/>
      <c r="S766" s="356"/>
      <c r="T766" s="356"/>
      <c r="U766" s="357"/>
      <c r="V766" s="358"/>
      <c r="W766" s="356"/>
      <c r="X766" s="356"/>
      <c r="Y766" s="359"/>
      <c r="Z766" s="360"/>
      <c r="AA766" s="305"/>
      <c r="AB766" s="354"/>
      <c r="AC766" s="302"/>
      <c r="AD766" s="302"/>
      <c r="AE766" s="302"/>
      <c r="AF766" s="305"/>
      <c r="AG766" s="361"/>
      <c r="AH766" s="458"/>
      <c r="AI766" s="108"/>
      <c r="AJ766" s="108"/>
      <c r="AK766" s="108"/>
      <c r="AL766" s="108"/>
      <c r="AM766" s="108"/>
      <c r="AN766" s="108"/>
      <c r="AO766" s="108"/>
      <c r="AP766" s="108"/>
      <c r="AQ766" s="108"/>
    </row>
    <row r="767" ht="22.5" customHeight="1">
      <c r="B767" s="331"/>
      <c r="D767" s="363"/>
      <c r="E767" s="331"/>
      <c r="H767" s="327"/>
      <c r="I767" s="331"/>
      <c r="L767" s="327"/>
      <c r="M767" s="331"/>
      <c r="N767" s="333"/>
      <c r="O767" s="334"/>
      <c r="P767" s="334"/>
      <c r="Q767" s="335"/>
      <c r="R767" s="336"/>
      <c r="S767" s="334"/>
      <c r="T767" s="334"/>
      <c r="U767" s="335"/>
      <c r="V767" s="336"/>
      <c r="W767" s="334"/>
      <c r="X767" s="334"/>
      <c r="Y767" s="337"/>
      <c r="Z767" s="364"/>
      <c r="AA767" s="327"/>
      <c r="AB767" s="365"/>
      <c r="AF767" s="327"/>
      <c r="AG767" s="366"/>
      <c r="AH767" s="367"/>
      <c r="AI767" s="108"/>
      <c r="AJ767" s="108"/>
      <c r="AK767" s="108"/>
      <c r="AL767" s="108"/>
      <c r="AM767" s="108"/>
      <c r="AN767" s="108"/>
      <c r="AO767" s="108"/>
      <c r="AP767" s="108"/>
      <c r="AQ767" s="108"/>
    </row>
    <row r="768" ht="22.5" customHeight="1">
      <c r="B768" s="181"/>
      <c r="C768" s="309"/>
      <c r="D768" s="368"/>
      <c r="E768" s="181"/>
      <c r="F768" s="309"/>
      <c r="G768" s="309"/>
      <c r="H768" s="310"/>
      <c r="I768" s="181"/>
      <c r="J768" s="309"/>
      <c r="K768" s="309"/>
      <c r="L768" s="310"/>
      <c r="M768" s="181"/>
      <c r="N768" s="342"/>
      <c r="O768" s="343"/>
      <c r="P768" s="343"/>
      <c r="Q768" s="344"/>
      <c r="R768" s="345"/>
      <c r="S768" s="343"/>
      <c r="T768" s="343"/>
      <c r="U768" s="344"/>
      <c r="V768" s="345"/>
      <c r="W768" s="343"/>
      <c r="X768" s="343"/>
      <c r="Y768" s="346"/>
      <c r="Z768" s="369"/>
      <c r="AA768" s="310"/>
      <c r="AB768" s="370"/>
      <c r="AC768" s="309"/>
      <c r="AD768" s="309"/>
      <c r="AE768" s="309"/>
      <c r="AF768" s="310"/>
      <c r="AG768" s="371"/>
      <c r="AH768" s="372"/>
      <c r="AI768" s="108"/>
      <c r="AJ768" s="108"/>
      <c r="AK768" s="108"/>
      <c r="AL768" s="108"/>
      <c r="AM768" s="108"/>
      <c r="AN768" s="108"/>
      <c r="AO768" s="108"/>
      <c r="AP768" s="108"/>
      <c r="AQ768" s="108"/>
    </row>
    <row r="769" ht="22.5" customHeight="1">
      <c r="B769" s="315" t="str">
        <f>IF(ISBLANK(D769), "Missing ID",
IF(CONCATENATE(E769:AG771)="", "Unused",
IF(AND(ISBLANK(E769), ISBLANK(I769)), "Missing Headline and Content",
IF(ISBLANK(M769), "Missing Is True",
IF(AND(M769&lt;&gt;"Yes", M769&lt;&gt;"No"), "Is True must be Yes or No",
IF(AND($AJ$3, NOT(ISBLANK(N769)), NOT(ISNUMBER(N769))), "Changes to Followers for Likes must be a Number",
IF(AND($AK$3, NOT(ISBLANK(O769)), NOT(ISNUMBER(O769))), "Changes to Followers for Disikes must be a Number",
IF(AND($AL$3, NOT(ISBLANK(P769)), NOT(ISNUMBER(P769))), "Changes to Followers for Shares must be a Number",
IF(AND($AM$3, NOT(ISBLANK(Q769)), NOT(ISNUMBER(Q769))), "Changes to Followers for Flags must be a Number",
IF(AND($AJ$3, NOT(ISBLANK(R769)), NOT(ISNUMBER(R769))), "Changes to Credibility for Likes must be a Number",
IF(AND($AK$3, NOT(ISBLANK(S769)), NOT(ISNUMBER(S769))), "Changes to Credibility for Disikes must be a Number",
IF(AND($AL$3, NOT(ISBLANK(T769)), NOT(ISNUMBER(T769))), "Changes to Credibility for Shares must be a Number",
IF(AND($AM$3, NOT(ISBLANK(U769)), NOT(ISNUMBER(U769))), "Changes to Credibility for Flags must be a Number",
IF(AND($AJ$3, $AP$3, NOT(ISBLANK(V769)), NOT(ISNUMBER(V769))), "Number of Likes must be a Number",
IF(AND($AK$3, $AP$3, NOT(ISBLANK(W769)), NOT(ISNUMBER(W769))), "Number of Disikes must be a Number",
IF(AND($AL$3, $AP$3, NOT(ISBLANK(X769)), NOT(ISNUMBER(X769))), "Number of Shares must be a Number",
IF(AND($AM$3, $AP$3, NOT(ISBLANK(Y769)), NOT(ISNUMBER(Y769))), "Number of Flags must be a Number",
IF(AND($AJ$3, $AP$3, NOT(ISBLANK(V769)), V769&lt;0), "Number of Likes cannot be Negative",
IF(AND($AK$3, $AP$3, NOT(ISBLANK(W769)), W769&lt;0), "Number of Disikes cannot be Negative",
IF(AND($AL$3, $AP$3, NOT(ISBLANK(X769)), X769&lt;0), "Number of Shares cannot be Negative",
IF(AND($AM$3, $AP$3, NOT(ISBLANK(Y769)), Y769&lt;0), "Number of Flags cannot be Negative",
IF(AND(CONCATENATE(Z769:AH769)&lt;&gt;"", Z769=""), "Missing 1st Comment Source Name",
IF(AND(CONCATENATE(Z769:AH769)&lt;&gt;"", AB769=""), "Missing 1st Comment Message",
IF(AND($AN$3, $AP$3, CONCATENATE(Z769:AH769)&lt;&gt;"", AG769=""), "Missing 1st Comment Likes",
IF(AND($AO$3, $AP$3, CONCATENATE(Z769:AH769)&lt;&gt;"", AH769=""), "Missing 1st Comment Dislikes",
IF(AND(CONCATENATE(Z770:AH770)&lt;&gt;"", Z770=""), "Missing 2nd Comment Source Name",
IF(AND(CONCATENATE(Z770:AH770)&lt;&gt;"", AB770=""), "Missing 2nd Comment Message",
IF(AND($AN$3, $AP$3, CONCATENATE(Z770:AH770)&lt;&gt;"", AG770=""), "Missing 2nd Comment Likes",
IF(AND($AO$3, $AP$3, CONCATENATE(Z770:AH770)&lt;&gt;"", AH770=""), "Missing 2nd Comment Dislikes",
IF(AND(CONCATENATE(Z771:AH771)&lt;&gt;"", Z771=""), "Missing 3rd Comment Source Name",
IF(AND(CONCATENATE(Z771:AH771)&lt;&gt;"", AB771=""), "Missing 3rd Comment Message",
IF(AND($AN$3, $AP$3, CONCATENATE(Z771:AH771)&lt;&gt;"", AG771=""), "Missing 3rd Comment Likes",
IF(AND($AO$3, $AP$3, CONCATENATE(Z771:AH771)&lt;&gt;"", AH771=""), "Missing 3rd Comment Dislikes", "Valid"
)))))))))))))))))))))))))))))))))</f>
        <v>Unused</v>
      </c>
      <c r="C769" s="302"/>
      <c r="D769" s="316" t="s">
        <v>1542</v>
      </c>
      <c r="E769" s="317"/>
      <c r="F769" s="302"/>
      <c r="G769" s="302"/>
      <c r="H769" s="305"/>
      <c r="I769" s="317"/>
      <c r="J769" s="302"/>
      <c r="K769" s="302"/>
      <c r="L769" s="305"/>
      <c r="M769" s="319"/>
      <c r="N769" s="450"/>
      <c r="O769" s="451"/>
      <c r="P769" s="451"/>
      <c r="Q769" s="452"/>
      <c r="R769" s="453"/>
      <c r="S769" s="451"/>
      <c r="T769" s="451"/>
      <c r="U769" s="452"/>
      <c r="V769" s="453"/>
      <c r="W769" s="451"/>
      <c r="X769" s="451"/>
      <c r="Y769" s="454"/>
      <c r="Z769" s="325"/>
      <c r="AA769" s="305"/>
      <c r="AB769" s="319"/>
      <c r="AC769" s="302"/>
      <c r="AD769" s="302"/>
      <c r="AE769" s="302"/>
      <c r="AF769" s="305"/>
      <c r="AG769" s="328"/>
      <c r="AH769" s="455"/>
      <c r="AI769" s="108"/>
      <c r="AJ769" s="108"/>
      <c r="AK769" s="108"/>
      <c r="AL769" s="108"/>
      <c r="AM769" s="108"/>
      <c r="AN769" s="108"/>
      <c r="AO769" s="108"/>
      <c r="AP769" s="108"/>
      <c r="AQ769" s="108"/>
    </row>
    <row r="770" ht="22.5" customHeight="1">
      <c r="B770" s="331"/>
      <c r="D770" s="332"/>
      <c r="E770" s="331"/>
      <c r="H770" s="327"/>
      <c r="I770" s="331"/>
      <c r="L770" s="327"/>
      <c r="M770" s="331"/>
      <c r="N770" s="333"/>
      <c r="O770" s="334"/>
      <c r="P770" s="334"/>
      <c r="Q770" s="335"/>
      <c r="R770" s="336"/>
      <c r="S770" s="334"/>
      <c r="T770" s="334"/>
      <c r="U770" s="335"/>
      <c r="V770" s="336"/>
      <c r="W770" s="334"/>
      <c r="X770" s="334"/>
      <c r="Y770" s="337"/>
      <c r="Z770" s="338"/>
      <c r="AA770" s="327"/>
      <c r="AB770" s="326"/>
      <c r="AF770" s="327"/>
      <c r="AG770" s="339"/>
      <c r="AH770" s="456"/>
      <c r="AI770" s="108"/>
      <c r="AJ770" s="108"/>
      <c r="AK770" s="108"/>
      <c r="AL770" s="108"/>
      <c r="AM770" s="108"/>
      <c r="AN770" s="108"/>
      <c r="AO770" s="108"/>
      <c r="AP770" s="108"/>
      <c r="AQ770" s="108"/>
    </row>
    <row r="771" ht="22.5" customHeight="1">
      <c r="B771" s="181"/>
      <c r="C771" s="309"/>
      <c r="D771" s="341"/>
      <c r="E771" s="181"/>
      <c r="F771" s="309"/>
      <c r="G771" s="309"/>
      <c r="H771" s="310"/>
      <c r="I771" s="181"/>
      <c r="J771" s="309"/>
      <c r="K771" s="309"/>
      <c r="L771" s="310"/>
      <c r="M771" s="181"/>
      <c r="N771" s="342"/>
      <c r="O771" s="343"/>
      <c r="P771" s="343"/>
      <c r="Q771" s="344"/>
      <c r="R771" s="345"/>
      <c r="S771" s="343"/>
      <c r="T771" s="343"/>
      <c r="U771" s="344"/>
      <c r="V771" s="345"/>
      <c r="W771" s="343"/>
      <c r="X771" s="343"/>
      <c r="Y771" s="346"/>
      <c r="Z771" s="347"/>
      <c r="AA771" s="310"/>
      <c r="AB771" s="348"/>
      <c r="AC771" s="309"/>
      <c r="AD771" s="309"/>
      <c r="AE771" s="309"/>
      <c r="AF771" s="310"/>
      <c r="AG771" s="349"/>
      <c r="AH771" s="457"/>
      <c r="AI771" s="108"/>
      <c r="AJ771" s="108"/>
      <c r="AK771" s="108"/>
      <c r="AL771" s="108"/>
      <c r="AM771" s="108"/>
      <c r="AN771" s="108"/>
      <c r="AO771" s="108"/>
      <c r="AP771" s="108"/>
      <c r="AQ771" s="108"/>
    </row>
    <row r="772" ht="22.5" customHeight="1">
      <c r="B772" s="315" t="str">
        <f>IF(ISBLANK(D772), "Missing ID",
IF(CONCATENATE(E772:AG774)="", "Unused",
IF(AND(ISBLANK(E772), ISBLANK(I772)), "Missing Headline and Content",
IF(ISBLANK(M772), "Missing Is True",
IF(AND(M772&lt;&gt;"Yes", M772&lt;&gt;"No"), "Is True must be Yes or No",
IF(AND($AJ$3, NOT(ISBLANK(N772)), NOT(ISNUMBER(N772))), "Changes to Followers for Likes must be a Number",
IF(AND($AK$3, NOT(ISBLANK(O772)), NOT(ISNUMBER(O772))), "Changes to Followers for Disikes must be a Number",
IF(AND($AL$3, NOT(ISBLANK(P772)), NOT(ISNUMBER(P772))), "Changes to Followers for Shares must be a Number",
IF(AND($AM$3, NOT(ISBLANK(Q772)), NOT(ISNUMBER(Q772))), "Changes to Followers for Flags must be a Number",
IF(AND($AJ$3, NOT(ISBLANK(R772)), NOT(ISNUMBER(R772))), "Changes to Credibility for Likes must be a Number",
IF(AND($AK$3, NOT(ISBLANK(S772)), NOT(ISNUMBER(S772))), "Changes to Credibility for Disikes must be a Number",
IF(AND($AL$3, NOT(ISBLANK(T772)), NOT(ISNUMBER(T772))), "Changes to Credibility for Shares must be a Number",
IF(AND($AM$3, NOT(ISBLANK(U772)), NOT(ISNUMBER(U772))), "Changes to Credibility for Flags must be a Number",
IF(AND($AJ$3, $AP$3, NOT(ISBLANK(V772)), NOT(ISNUMBER(V772))), "Number of Likes must be a Number",
IF(AND($AK$3, $AP$3, NOT(ISBLANK(W772)), NOT(ISNUMBER(W772))), "Number of Disikes must be a Number",
IF(AND($AL$3, $AP$3, NOT(ISBLANK(X772)), NOT(ISNUMBER(X772))), "Number of Shares must be a Number",
IF(AND($AM$3, $AP$3, NOT(ISBLANK(Y772)), NOT(ISNUMBER(Y772))), "Number of Flags must be a Number",
IF(AND($AJ$3, $AP$3, NOT(ISBLANK(V772)), V772&lt;0), "Number of Likes cannot be Negative",
IF(AND($AK$3, $AP$3, NOT(ISBLANK(W772)), W772&lt;0), "Number of Disikes cannot be Negative",
IF(AND($AL$3, $AP$3, NOT(ISBLANK(X772)), X772&lt;0), "Number of Shares cannot be Negative",
IF(AND($AM$3, $AP$3, NOT(ISBLANK(Y772)), Y772&lt;0), "Number of Flags cannot be Negative",
IF(AND(CONCATENATE(Z772:AH772)&lt;&gt;"", Z772=""), "Missing 1st Comment Source Name",
IF(AND(CONCATENATE(Z772:AH772)&lt;&gt;"", AB772=""), "Missing 1st Comment Message",
IF(AND($AN$3, $AP$3, CONCATENATE(Z772:AH772)&lt;&gt;"", AG772=""), "Missing 1st Comment Likes",
IF(AND($AO$3, $AP$3, CONCATENATE(Z772:AH772)&lt;&gt;"", AH772=""), "Missing 1st Comment Dislikes",
IF(AND(CONCATENATE(Z773:AH773)&lt;&gt;"", Z773=""), "Missing 2nd Comment Source Name",
IF(AND(CONCATENATE(Z773:AH773)&lt;&gt;"", AB773=""), "Missing 2nd Comment Message",
IF(AND($AN$3, $AP$3, CONCATENATE(Z773:AH773)&lt;&gt;"", AG773=""), "Missing 2nd Comment Likes",
IF(AND($AO$3, $AP$3, CONCATENATE(Z773:AH773)&lt;&gt;"", AH773=""), "Missing 2nd Comment Dislikes",
IF(AND(CONCATENATE(Z774:AH774)&lt;&gt;"", Z774=""), "Missing 3rd Comment Source Name",
IF(AND(CONCATENATE(Z774:AH774)&lt;&gt;"", AB774=""), "Missing 3rd Comment Message",
IF(AND($AN$3, $AP$3, CONCATENATE(Z774:AH774)&lt;&gt;"", AG774=""), "Missing 3rd Comment Likes",
IF(AND($AO$3, $AP$3, CONCATENATE(Z774:AH774)&lt;&gt;"", AH774=""), "Missing 3rd Comment Dislikes", "Valid"
)))))))))))))))))))))))))))))))))</f>
        <v>Unused</v>
      </c>
      <c r="C772" s="302"/>
      <c r="D772" s="351" t="s">
        <v>1543</v>
      </c>
      <c r="E772" s="352"/>
      <c r="F772" s="302"/>
      <c r="G772" s="302"/>
      <c r="H772" s="305"/>
      <c r="I772" s="352"/>
      <c r="J772" s="302"/>
      <c r="K772" s="302"/>
      <c r="L772" s="305"/>
      <c r="M772" s="354"/>
      <c r="N772" s="355"/>
      <c r="O772" s="356"/>
      <c r="P772" s="356"/>
      <c r="Q772" s="357"/>
      <c r="R772" s="358"/>
      <c r="S772" s="356"/>
      <c r="T772" s="356"/>
      <c r="U772" s="357"/>
      <c r="V772" s="358"/>
      <c r="W772" s="356"/>
      <c r="X772" s="356"/>
      <c r="Y772" s="359"/>
      <c r="Z772" s="360"/>
      <c r="AA772" s="305"/>
      <c r="AB772" s="354"/>
      <c r="AC772" s="302"/>
      <c r="AD772" s="302"/>
      <c r="AE772" s="302"/>
      <c r="AF772" s="305"/>
      <c r="AG772" s="361"/>
      <c r="AH772" s="458"/>
      <c r="AI772" s="108"/>
      <c r="AJ772" s="108"/>
      <c r="AK772" s="108"/>
      <c r="AL772" s="108"/>
      <c r="AM772" s="108"/>
      <c r="AN772" s="108"/>
      <c r="AO772" s="108"/>
      <c r="AP772" s="108"/>
      <c r="AQ772" s="108"/>
    </row>
    <row r="773" ht="22.5" customHeight="1">
      <c r="B773" s="331"/>
      <c r="D773" s="363"/>
      <c r="E773" s="331"/>
      <c r="H773" s="327"/>
      <c r="I773" s="331"/>
      <c r="L773" s="327"/>
      <c r="M773" s="331"/>
      <c r="N773" s="333"/>
      <c r="O773" s="334"/>
      <c r="P773" s="334"/>
      <c r="Q773" s="335"/>
      <c r="R773" s="336"/>
      <c r="S773" s="334"/>
      <c r="T773" s="334"/>
      <c r="U773" s="335"/>
      <c r="V773" s="336"/>
      <c r="W773" s="334"/>
      <c r="X773" s="334"/>
      <c r="Y773" s="337"/>
      <c r="Z773" s="364"/>
      <c r="AA773" s="327"/>
      <c r="AB773" s="365"/>
      <c r="AF773" s="327"/>
      <c r="AG773" s="366"/>
      <c r="AH773" s="367"/>
      <c r="AI773" s="108"/>
      <c r="AJ773" s="108"/>
      <c r="AK773" s="108"/>
      <c r="AL773" s="108"/>
      <c r="AM773" s="108"/>
      <c r="AN773" s="108"/>
      <c r="AO773" s="108"/>
      <c r="AP773" s="108"/>
      <c r="AQ773" s="108"/>
    </row>
    <row r="774" ht="22.5" customHeight="1">
      <c r="B774" s="181"/>
      <c r="C774" s="309"/>
      <c r="D774" s="368"/>
      <c r="E774" s="181"/>
      <c r="F774" s="309"/>
      <c r="G774" s="309"/>
      <c r="H774" s="310"/>
      <c r="I774" s="181"/>
      <c r="J774" s="309"/>
      <c r="K774" s="309"/>
      <c r="L774" s="310"/>
      <c r="M774" s="181"/>
      <c r="N774" s="342"/>
      <c r="O774" s="343"/>
      <c r="P774" s="343"/>
      <c r="Q774" s="344"/>
      <c r="R774" s="345"/>
      <c r="S774" s="343"/>
      <c r="T774" s="343"/>
      <c r="U774" s="344"/>
      <c r="V774" s="345"/>
      <c r="W774" s="343"/>
      <c r="X774" s="343"/>
      <c r="Y774" s="346"/>
      <c r="Z774" s="369"/>
      <c r="AA774" s="310"/>
      <c r="AB774" s="370"/>
      <c r="AC774" s="309"/>
      <c r="AD774" s="309"/>
      <c r="AE774" s="309"/>
      <c r="AF774" s="310"/>
      <c r="AG774" s="371"/>
      <c r="AH774" s="372"/>
      <c r="AI774" s="108"/>
      <c r="AJ774" s="108"/>
      <c r="AK774" s="108"/>
      <c r="AL774" s="108"/>
      <c r="AM774" s="108"/>
      <c r="AN774" s="108"/>
      <c r="AO774" s="108"/>
      <c r="AP774" s="108"/>
      <c r="AQ774" s="108"/>
    </row>
    <row r="775" ht="22.5" customHeight="1">
      <c r="B775" s="315" t="str">
        <f>IF(ISBLANK(D775), "Missing ID",
IF(CONCATENATE(E775:AG777)="", "Unused",
IF(AND(ISBLANK(E775), ISBLANK(I775)), "Missing Headline and Content",
IF(ISBLANK(M775), "Missing Is True",
IF(AND(M775&lt;&gt;"Yes", M775&lt;&gt;"No"), "Is True must be Yes or No",
IF(AND($AJ$3, NOT(ISBLANK(N775)), NOT(ISNUMBER(N775))), "Changes to Followers for Likes must be a Number",
IF(AND($AK$3, NOT(ISBLANK(O775)), NOT(ISNUMBER(O775))), "Changes to Followers for Disikes must be a Number",
IF(AND($AL$3, NOT(ISBLANK(P775)), NOT(ISNUMBER(P775))), "Changes to Followers for Shares must be a Number",
IF(AND($AM$3, NOT(ISBLANK(Q775)), NOT(ISNUMBER(Q775))), "Changes to Followers for Flags must be a Number",
IF(AND($AJ$3, NOT(ISBLANK(R775)), NOT(ISNUMBER(R775))), "Changes to Credibility for Likes must be a Number",
IF(AND($AK$3, NOT(ISBLANK(S775)), NOT(ISNUMBER(S775))), "Changes to Credibility for Disikes must be a Number",
IF(AND($AL$3, NOT(ISBLANK(T775)), NOT(ISNUMBER(T775))), "Changes to Credibility for Shares must be a Number",
IF(AND($AM$3, NOT(ISBLANK(U775)), NOT(ISNUMBER(U775))), "Changes to Credibility for Flags must be a Number",
IF(AND($AJ$3, $AP$3, NOT(ISBLANK(V775)), NOT(ISNUMBER(V775))), "Number of Likes must be a Number",
IF(AND($AK$3, $AP$3, NOT(ISBLANK(W775)), NOT(ISNUMBER(W775))), "Number of Disikes must be a Number",
IF(AND($AL$3, $AP$3, NOT(ISBLANK(X775)), NOT(ISNUMBER(X775))), "Number of Shares must be a Number",
IF(AND($AM$3, $AP$3, NOT(ISBLANK(Y775)), NOT(ISNUMBER(Y775))), "Number of Flags must be a Number",
IF(AND($AJ$3, $AP$3, NOT(ISBLANK(V775)), V775&lt;0), "Number of Likes cannot be Negative",
IF(AND($AK$3, $AP$3, NOT(ISBLANK(W775)), W775&lt;0), "Number of Disikes cannot be Negative",
IF(AND($AL$3, $AP$3, NOT(ISBLANK(X775)), X775&lt;0), "Number of Shares cannot be Negative",
IF(AND($AM$3, $AP$3, NOT(ISBLANK(Y775)), Y775&lt;0), "Number of Flags cannot be Negative",
IF(AND(CONCATENATE(Z775:AH775)&lt;&gt;"", Z775=""), "Missing 1st Comment Source Name",
IF(AND(CONCATENATE(Z775:AH775)&lt;&gt;"", AB775=""), "Missing 1st Comment Message",
IF(AND($AN$3, $AP$3, CONCATENATE(Z775:AH775)&lt;&gt;"", AG775=""), "Missing 1st Comment Likes",
IF(AND($AO$3, $AP$3, CONCATENATE(Z775:AH775)&lt;&gt;"", AH775=""), "Missing 1st Comment Dislikes",
IF(AND(CONCATENATE(Z776:AH776)&lt;&gt;"", Z776=""), "Missing 2nd Comment Source Name",
IF(AND(CONCATENATE(Z776:AH776)&lt;&gt;"", AB776=""), "Missing 2nd Comment Message",
IF(AND($AN$3, $AP$3, CONCATENATE(Z776:AH776)&lt;&gt;"", AG776=""), "Missing 2nd Comment Likes",
IF(AND($AO$3, $AP$3, CONCATENATE(Z776:AH776)&lt;&gt;"", AH776=""), "Missing 2nd Comment Dislikes",
IF(AND(CONCATENATE(Z777:AH777)&lt;&gt;"", Z777=""), "Missing 3rd Comment Source Name",
IF(AND(CONCATENATE(Z777:AH777)&lt;&gt;"", AB777=""), "Missing 3rd Comment Message",
IF(AND($AN$3, $AP$3, CONCATENATE(Z777:AH777)&lt;&gt;"", AG777=""), "Missing 3rd Comment Likes",
IF(AND($AO$3, $AP$3, CONCATENATE(Z777:AH777)&lt;&gt;"", AH777=""), "Missing 3rd Comment Dislikes", "Valid"
)))))))))))))))))))))))))))))))))</f>
        <v>Unused</v>
      </c>
      <c r="C775" s="302"/>
      <c r="D775" s="316" t="s">
        <v>1544</v>
      </c>
      <c r="E775" s="317"/>
      <c r="F775" s="302"/>
      <c r="G775" s="302"/>
      <c r="H775" s="305"/>
      <c r="I775" s="317"/>
      <c r="J775" s="302"/>
      <c r="K775" s="302"/>
      <c r="L775" s="305"/>
      <c r="M775" s="319"/>
      <c r="N775" s="450"/>
      <c r="O775" s="451"/>
      <c r="P775" s="451"/>
      <c r="Q775" s="452"/>
      <c r="R775" s="453"/>
      <c r="S775" s="451"/>
      <c r="T775" s="451"/>
      <c r="U775" s="452"/>
      <c r="V775" s="453"/>
      <c r="W775" s="451"/>
      <c r="X775" s="451"/>
      <c r="Y775" s="454"/>
      <c r="Z775" s="325"/>
      <c r="AA775" s="305"/>
      <c r="AB775" s="319"/>
      <c r="AC775" s="302"/>
      <c r="AD775" s="302"/>
      <c r="AE775" s="302"/>
      <c r="AF775" s="305"/>
      <c r="AG775" s="328"/>
      <c r="AH775" s="455"/>
      <c r="AI775" s="108"/>
      <c r="AJ775" s="108"/>
      <c r="AK775" s="108"/>
      <c r="AL775" s="108"/>
      <c r="AM775" s="108"/>
      <c r="AN775" s="108"/>
      <c r="AO775" s="108"/>
      <c r="AP775" s="108"/>
      <c r="AQ775" s="108"/>
    </row>
    <row r="776" ht="22.5" customHeight="1">
      <c r="B776" s="331"/>
      <c r="D776" s="332"/>
      <c r="E776" s="331"/>
      <c r="H776" s="327"/>
      <c r="I776" s="331"/>
      <c r="L776" s="327"/>
      <c r="M776" s="331"/>
      <c r="N776" s="333"/>
      <c r="O776" s="334"/>
      <c r="P776" s="334"/>
      <c r="Q776" s="335"/>
      <c r="R776" s="336"/>
      <c r="S776" s="334"/>
      <c r="T776" s="334"/>
      <c r="U776" s="335"/>
      <c r="V776" s="336"/>
      <c r="W776" s="334"/>
      <c r="X776" s="334"/>
      <c r="Y776" s="337"/>
      <c r="Z776" s="338"/>
      <c r="AA776" s="327"/>
      <c r="AB776" s="326"/>
      <c r="AF776" s="327"/>
      <c r="AG776" s="339"/>
      <c r="AH776" s="456"/>
      <c r="AI776" s="108"/>
      <c r="AJ776" s="108"/>
      <c r="AK776" s="108"/>
      <c r="AL776" s="108"/>
      <c r="AM776" s="108"/>
      <c r="AN776" s="108"/>
      <c r="AO776" s="108"/>
      <c r="AP776" s="108"/>
      <c r="AQ776" s="108"/>
    </row>
    <row r="777" ht="22.5" customHeight="1">
      <c r="B777" s="181"/>
      <c r="C777" s="309"/>
      <c r="D777" s="341"/>
      <c r="E777" s="181"/>
      <c r="F777" s="309"/>
      <c r="G777" s="309"/>
      <c r="H777" s="310"/>
      <c r="I777" s="181"/>
      <c r="J777" s="309"/>
      <c r="K777" s="309"/>
      <c r="L777" s="310"/>
      <c r="M777" s="181"/>
      <c r="N777" s="342"/>
      <c r="O777" s="343"/>
      <c r="P777" s="343"/>
      <c r="Q777" s="344"/>
      <c r="R777" s="345"/>
      <c r="S777" s="343"/>
      <c r="T777" s="343"/>
      <c r="U777" s="344"/>
      <c r="V777" s="345"/>
      <c r="W777" s="343"/>
      <c r="X777" s="343"/>
      <c r="Y777" s="346"/>
      <c r="Z777" s="347"/>
      <c r="AA777" s="310"/>
      <c r="AB777" s="348"/>
      <c r="AC777" s="309"/>
      <c r="AD777" s="309"/>
      <c r="AE777" s="309"/>
      <c r="AF777" s="310"/>
      <c r="AG777" s="349"/>
      <c r="AH777" s="457"/>
      <c r="AI777" s="108"/>
      <c r="AJ777" s="108"/>
      <c r="AK777" s="108"/>
      <c r="AL777" s="108"/>
      <c r="AM777" s="108"/>
      <c r="AN777" s="108"/>
      <c r="AO777" s="108"/>
      <c r="AP777" s="108"/>
      <c r="AQ777" s="108"/>
    </row>
    <row r="778" ht="22.5" customHeight="1">
      <c r="B778" s="315" t="str">
        <f>IF(ISBLANK(D778), "Missing ID",
IF(CONCATENATE(E778:AG780)="", "Unused",
IF(AND(ISBLANK(E778), ISBLANK(I778)), "Missing Headline and Content",
IF(ISBLANK(M778), "Missing Is True",
IF(AND(M778&lt;&gt;"Yes", M778&lt;&gt;"No"), "Is True must be Yes or No",
IF(AND($AJ$3, NOT(ISBLANK(N778)), NOT(ISNUMBER(N778))), "Changes to Followers for Likes must be a Number",
IF(AND($AK$3, NOT(ISBLANK(O778)), NOT(ISNUMBER(O778))), "Changes to Followers for Disikes must be a Number",
IF(AND($AL$3, NOT(ISBLANK(P778)), NOT(ISNUMBER(P778))), "Changes to Followers for Shares must be a Number",
IF(AND($AM$3, NOT(ISBLANK(Q778)), NOT(ISNUMBER(Q778))), "Changes to Followers for Flags must be a Number",
IF(AND($AJ$3, NOT(ISBLANK(R778)), NOT(ISNUMBER(R778))), "Changes to Credibility for Likes must be a Number",
IF(AND($AK$3, NOT(ISBLANK(S778)), NOT(ISNUMBER(S778))), "Changes to Credibility for Disikes must be a Number",
IF(AND($AL$3, NOT(ISBLANK(T778)), NOT(ISNUMBER(T778))), "Changes to Credibility for Shares must be a Number",
IF(AND($AM$3, NOT(ISBLANK(U778)), NOT(ISNUMBER(U778))), "Changes to Credibility for Flags must be a Number",
IF(AND($AJ$3, $AP$3, NOT(ISBLANK(V778)), NOT(ISNUMBER(V778))), "Number of Likes must be a Number",
IF(AND($AK$3, $AP$3, NOT(ISBLANK(W778)), NOT(ISNUMBER(W778))), "Number of Disikes must be a Number",
IF(AND($AL$3, $AP$3, NOT(ISBLANK(X778)), NOT(ISNUMBER(X778))), "Number of Shares must be a Number",
IF(AND($AM$3, $AP$3, NOT(ISBLANK(Y778)), NOT(ISNUMBER(Y778))), "Number of Flags must be a Number",
IF(AND($AJ$3, $AP$3, NOT(ISBLANK(V778)), V778&lt;0), "Number of Likes cannot be Negative",
IF(AND($AK$3, $AP$3, NOT(ISBLANK(W778)), W778&lt;0), "Number of Disikes cannot be Negative",
IF(AND($AL$3, $AP$3, NOT(ISBLANK(X778)), X778&lt;0), "Number of Shares cannot be Negative",
IF(AND($AM$3, $AP$3, NOT(ISBLANK(Y778)), Y778&lt;0), "Number of Flags cannot be Negative",
IF(AND(CONCATENATE(Z778:AH778)&lt;&gt;"", Z778=""), "Missing 1st Comment Source Name",
IF(AND(CONCATENATE(Z778:AH778)&lt;&gt;"", AB778=""), "Missing 1st Comment Message",
IF(AND($AN$3, $AP$3, CONCATENATE(Z778:AH778)&lt;&gt;"", AG778=""), "Missing 1st Comment Likes",
IF(AND($AO$3, $AP$3, CONCATENATE(Z778:AH778)&lt;&gt;"", AH778=""), "Missing 1st Comment Dislikes",
IF(AND(CONCATENATE(Z779:AH779)&lt;&gt;"", Z779=""), "Missing 2nd Comment Source Name",
IF(AND(CONCATENATE(Z779:AH779)&lt;&gt;"", AB779=""), "Missing 2nd Comment Message",
IF(AND($AN$3, $AP$3, CONCATENATE(Z779:AH779)&lt;&gt;"", AG779=""), "Missing 2nd Comment Likes",
IF(AND($AO$3, $AP$3, CONCATENATE(Z779:AH779)&lt;&gt;"", AH779=""), "Missing 2nd Comment Dislikes",
IF(AND(CONCATENATE(Z780:AH780)&lt;&gt;"", Z780=""), "Missing 3rd Comment Source Name",
IF(AND(CONCATENATE(Z780:AH780)&lt;&gt;"", AB780=""), "Missing 3rd Comment Message",
IF(AND($AN$3, $AP$3, CONCATENATE(Z780:AH780)&lt;&gt;"", AG780=""), "Missing 3rd Comment Likes",
IF(AND($AO$3, $AP$3, CONCATENATE(Z780:AH780)&lt;&gt;"", AH780=""), "Missing 3rd Comment Dislikes", "Valid"
)))))))))))))))))))))))))))))))))</f>
        <v>Unused</v>
      </c>
      <c r="C778" s="302"/>
      <c r="D778" s="351" t="s">
        <v>1545</v>
      </c>
      <c r="E778" s="352"/>
      <c r="F778" s="302"/>
      <c r="G778" s="302"/>
      <c r="H778" s="305"/>
      <c r="I778" s="352"/>
      <c r="J778" s="302"/>
      <c r="K778" s="302"/>
      <c r="L778" s="305"/>
      <c r="M778" s="354"/>
      <c r="N778" s="355"/>
      <c r="O778" s="356"/>
      <c r="P778" s="356"/>
      <c r="Q778" s="357"/>
      <c r="R778" s="358"/>
      <c r="S778" s="356"/>
      <c r="T778" s="356"/>
      <c r="U778" s="357"/>
      <c r="V778" s="358"/>
      <c r="W778" s="356"/>
      <c r="X778" s="356"/>
      <c r="Y778" s="359"/>
      <c r="Z778" s="360"/>
      <c r="AA778" s="305"/>
      <c r="AB778" s="354"/>
      <c r="AC778" s="302"/>
      <c r="AD778" s="302"/>
      <c r="AE778" s="302"/>
      <c r="AF778" s="305"/>
      <c r="AG778" s="361"/>
      <c r="AH778" s="458"/>
      <c r="AI778" s="108"/>
      <c r="AJ778" s="108"/>
      <c r="AK778" s="108"/>
      <c r="AL778" s="108"/>
      <c r="AM778" s="108"/>
      <c r="AN778" s="108"/>
      <c r="AO778" s="108"/>
      <c r="AP778" s="108"/>
      <c r="AQ778" s="108"/>
    </row>
    <row r="779" ht="22.5" customHeight="1">
      <c r="B779" s="331"/>
      <c r="D779" s="363"/>
      <c r="E779" s="331"/>
      <c r="H779" s="327"/>
      <c r="I779" s="331"/>
      <c r="L779" s="327"/>
      <c r="M779" s="331"/>
      <c r="N779" s="333"/>
      <c r="O779" s="334"/>
      <c r="P779" s="334"/>
      <c r="Q779" s="335"/>
      <c r="R779" s="336"/>
      <c r="S779" s="334"/>
      <c r="T779" s="334"/>
      <c r="U779" s="335"/>
      <c r="V779" s="336"/>
      <c r="W779" s="334"/>
      <c r="X779" s="334"/>
      <c r="Y779" s="337"/>
      <c r="Z779" s="364"/>
      <c r="AA779" s="327"/>
      <c r="AB779" s="365"/>
      <c r="AF779" s="327"/>
      <c r="AG779" s="366"/>
      <c r="AH779" s="367"/>
      <c r="AI779" s="108"/>
      <c r="AJ779" s="108"/>
      <c r="AK779" s="108"/>
      <c r="AL779" s="108"/>
      <c r="AM779" s="108"/>
      <c r="AN779" s="108"/>
      <c r="AO779" s="108"/>
      <c r="AP779" s="108"/>
      <c r="AQ779" s="108"/>
    </row>
    <row r="780" ht="22.5" customHeight="1">
      <c r="B780" s="181"/>
      <c r="C780" s="309"/>
      <c r="D780" s="368"/>
      <c r="E780" s="181"/>
      <c r="F780" s="309"/>
      <c r="G780" s="309"/>
      <c r="H780" s="310"/>
      <c r="I780" s="181"/>
      <c r="J780" s="309"/>
      <c r="K780" s="309"/>
      <c r="L780" s="310"/>
      <c r="M780" s="181"/>
      <c r="N780" s="342"/>
      <c r="O780" s="343"/>
      <c r="P780" s="343"/>
      <c r="Q780" s="344"/>
      <c r="R780" s="345"/>
      <c r="S780" s="343"/>
      <c r="T780" s="343"/>
      <c r="U780" s="344"/>
      <c r="V780" s="345"/>
      <c r="W780" s="343"/>
      <c r="X780" s="343"/>
      <c r="Y780" s="346"/>
      <c r="Z780" s="369"/>
      <c r="AA780" s="310"/>
      <c r="AB780" s="370"/>
      <c r="AC780" s="309"/>
      <c r="AD780" s="309"/>
      <c r="AE780" s="309"/>
      <c r="AF780" s="310"/>
      <c r="AG780" s="371"/>
      <c r="AH780" s="372"/>
      <c r="AI780" s="108"/>
      <c r="AJ780" s="108"/>
      <c r="AK780" s="108"/>
      <c r="AL780" s="108"/>
      <c r="AM780" s="108"/>
      <c r="AN780" s="108"/>
      <c r="AO780" s="108"/>
      <c r="AP780" s="108"/>
      <c r="AQ780" s="108"/>
    </row>
    <row r="781" ht="22.5" customHeight="1">
      <c r="B781" s="315" t="str">
        <f>IF(ISBLANK(D781), "Missing ID",
IF(CONCATENATE(E781:AG783)="", "Unused",
IF(AND(ISBLANK(E781), ISBLANK(I781)), "Missing Headline and Content",
IF(ISBLANK(M781), "Missing Is True",
IF(AND(M781&lt;&gt;"Yes", M781&lt;&gt;"No"), "Is True must be Yes or No",
IF(AND($AJ$3, NOT(ISBLANK(N781)), NOT(ISNUMBER(N781))), "Changes to Followers for Likes must be a Number",
IF(AND($AK$3, NOT(ISBLANK(O781)), NOT(ISNUMBER(O781))), "Changes to Followers for Disikes must be a Number",
IF(AND($AL$3, NOT(ISBLANK(P781)), NOT(ISNUMBER(P781))), "Changes to Followers for Shares must be a Number",
IF(AND($AM$3, NOT(ISBLANK(Q781)), NOT(ISNUMBER(Q781))), "Changes to Followers for Flags must be a Number",
IF(AND($AJ$3, NOT(ISBLANK(R781)), NOT(ISNUMBER(R781))), "Changes to Credibility for Likes must be a Number",
IF(AND($AK$3, NOT(ISBLANK(S781)), NOT(ISNUMBER(S781))), "Changes to Credibility for Disikes must be a Number",
IF(AND($AL$3, NOT(ISBLANK(T781)), NOT(ISNUMBER(T781))), "Changes to Credibility for Shares must be a Number",
IF(AND($AM$3, NOT(ISBLANK(U781)), NOT(ISNUMBER(U781))), "Changes to Credibility for Flags must be a Number",
IF(AND($AJ$3, $AP$3, NOT(ISBLANK(V781)), NOT(ISNUMBER(V781))), "Number of Likes must be a Number",
IF(AND($AK$3, $AP$3, NOT(ISBLANK(W781)), NOT(ISNUMBER(W781))), "Number of Disikes must be a Number",
IF(AND($AL$3, $AP$3, NOT(ISBLANK(X781)), NOT(ISNUMBER(X781))), "Number of Shares must be a Number",
IF(AND($AM$3, $AP$3, NOT(ISBLANK(Y781)), NOT(ISNUMBER(Y781))), "Number of Flags must be a Number",
IF(AND($AJ$3, $AP$3, NOT(ISBLANK(V781)), V781&lt;0), "Number of Likes cannot be Negative",
IF(AND($AK$3, $AP$3, NOT(ISBLANK(W781)), W781&lt;0), "Number of Disikes cannot be Negative",
IF(AND($AL$3, $AP$3, NOT(ISBLANK(X781)), X781&lt;0), "Number of Shares cannot be Negative",
IF(AND($AM$3, $AP$3, NOT(ISBLANK(Y781)), Y781&lt;0), "Number of Flags cannot be Negative",
IF(AND(CONCATENATE(Z781:AH781)&lt;&gt;"", Z781=""), "Missing 1st Comment Source Name",
IF(AND(CONCATENATE(Z781:AH781)&lt;&gt;"", AB781=""), "Missing 1st Comment Message",
IF(AND($AN$3, $AP$3, CONCATENATE(Z781:AH781)&lt;&gt;"", AG781=""), "Missing 1st Comment Likes",
IF(AND($AO$3, $AP$3, CONCATENATE(Z781:AH781)&lt;&gt;"", AH781=""), "Missing 1st Comment Dislikes",
IF(AND(CONCATENATE(Z782:AH782)&lt;&gt;"", Z782=""), "Missing 2nd Comment Source Name",
IF(AND(CONCATENATE(Z782:AH782)&lt;&gt;"", AB782=""), "Missing 2nd Comment Message",
IF(AND($AN$3, $AP$3, CONCATENATE(Z782:AH782)&lt;&gt;"", AG782=""), "Missing 2nd Comment Likes",
IF(AND($AO$3, $AP$3, CONCATENATE(Z782:AH782)&lt;&gt;"", AH782=""), "Missing 2nd Comment Dislikes",
IF(AND(CONCATENATE(Z783:AH783)&lt;&gt;"", Z783=""), "Missing 3rd Comment Source Name",
IF(AND(CONCATENATE(Z783:AH783)&lt;&gt;"", AB783=""), "Missing 3rd Comment Message",
IF(AND($AN$3, $AP$3, CONCATENATE(Z783:AH783)&lt;&gt;"", AG783=""), "Missing 3rd Comment Likes",
IF(AND($AO$3, $AP$3, CONCATENATE(Z783:AH783)&lt;&gt;"", AH783=""), "Missing 3rd Comment Dislikes", "Valid"
)))))))))))))))))))))))))))))))))</f>
        <v>Unused</v>
      </c>
      <c r="C781" s="302"/>
      <c r="D781" s="316" t="s">
        <v>1546</v>
      </c>
      <c r="E781" s="317"/>
      <c r="F781" s="302"/>
      <c r="G781" s="302"/>
      <c r="H781" s="305"/>
      <c r="I781" s="317"/>
      <c r="J781" s="302"/>
      <c r="K781" s="302"/>
      <c r="L781" s="305"/>
      <c r="M781" s="319"/>
      <c r="N781" s="450"/>
      <c r="O781" s="451"/>
      <c r="P781" s="451"/>
      <c r="Q781" s="452"/>
      <c r="R781" s="453"/>
      <c r="S781" s="451"/>
      <c r="T781" s="451"/>
      <c r="U781" s="452"/>
      <c r="V781" s="453"/>
      <c r="W781" s="451"/>
      <c r="X781" s="451"/>
      <c r="Y781" s="454"/>
      <c r="Z781" s="325"/>
      <c r="AA781" s="305"/>
      <c r="AB781" s="319"/>
      <c r="AC781" s="302"/>
      <c r="AD781" s="302"/>
      <c r="AE781" s="302"/>
      <c r="AF781" s="305"/>
      <c r="AG781" s="328"/>
      <c r="AH781" s="455"/>
      <c r="AI781" s="108"/>
      <c r="AJ781" s="108"/>
      <c r="AK781" s="108"/>
      <c r="AL781" s="108"/>
      <c r="AM781" s="108"/>
      <c r="AN781" s="108"/>
      <c r="AO781" s="108"/>
      <c r="AP781" s="108"/>
      <c r="AQ781" s="108"/>
    </row>
    <row r="782" ht="22.5" customHeight="1">
      <c r="B782" s="331"/>
      <c r="D782" s="332"/>
      <c r="E782" s="331"/>
      <c r="H782" s="327"/>
      <c r="I782" s="331"/>
      <c r="L782" s="327"/>
      <c r="M782" s="331"/>
      <c r="N782" s="333"/>
      <c r="O782" s="334"/>
      <c r="P782" s="334"/>
      <c r="Q782" s="335"/>
      <c r="R782" s="336"/>
      <c r="S782" s="334"/>
      <c r="T782" s="334"/>
      <c r="U782" s="335"/>
      <c r="V782" s="336"/>
      <c r="W782" s="334"/>
      <c r="X782" s="334"/>
      <c r="Y782" s="337"/>
      <c r="Z782" s="338"/>
      <c r="AA782" s="327"/>
      <c r="AB782" s="326"/>
      <c r="AF782" s="327"/>
      <c r="AG782" s="339"/>
      <c r="AH782" s="456"/>
      <c r="AI782" s="108"/>
      <c r="AJ782" s="108"/>
      <c r="AK782" s="108"/>
      <c r="AL782" s="108"/>
      <c r="AM782" s="108"/>
      <c r="AN782" s="108"/>
      <c r="AO782" s="108"/>
      <c r="AP782" s="108"/>
      <c r="AQ782" s="108"/>
    </row>
    <row r="783" ht="22.5" customHeight="1">
      <c r="B783" s="181"/>
      <c r="C783" s="309"/>
      <c r="D783" s="341"/>
      <c r="E783" s="181"/>
      <c r="F783" s="309"/>
      <c r="G783" s="309"/>
      <c r="H783" s="310"/>
      <c r="I783" s="181"/>
      <c r="J783" s="309"/>
      <c r="K783" s="309"/>
      <c r="L783" s="310"/>
      <c r="M783" s="181"/>
      <c r="N783" s="342"/>
      <c r="O783" s="343"/>
      <c r="P783" s="343"/>
      <c r="Q783" s="344"/>
      <c r="R783" s="345"/>
      <c r="S783" s="343"/>
      <c r="T783" s="343"/>
      <c r="U783" s="344"/>
      <c r="V783" s="345"/>
      <c r="W783" s="343"/>
      <c r="X783" s="343"/>
      <c r="Y783" s="346"/>
      <c r="Z783" s="347"/>
      <c r="AA783" s="310"/>
      <c r="AB783" s="348"/>
      <c r="AC783" s="309"/>
      <c r="AD783" s="309"/>
      <c r="AE783" s="309"/>
      <c r="AF783" s="310"/>
      <c r="AG783" s="349"/>
      <c r="AH783" s="457"/>
      <c r="AI783" s="108"/>
      <c r="AJ783" s="108"/>
      <c r="AK783" s="108"/>
      <c r="AL783" s="108"/>
      <c r="AM783" s="108"/>
      <c r="AN783" s="108"/>
      <c r="AO783" s="108"/>
      <c r="AP783" s="108"/>
      <c r="AQ783" s="108"/>
    </row>
    <row r="784" ht="22.5" customHeight="1">
      <c r="B784" s="315" t="str">
        <f>IF(ISBLANK(D784), "Missing ID",
IF(CONCATENATE(E784:AG786)="", "Unused",
IF(AND(ISBLANK(E784), ISBLANK(I784)), "Missing Headline and Content",
IF(ISBLANK(M784), "Missing Is True",
IF(AND(M784&lt;&gt;"Yes", M784&lt;&gt;"No"), "Is True must be Yes or No",
IF(AND($AJ$3, NOT(ISBLANK(N784)), NOT(ISNUMBER(N784))), "Changes to Followers for Likes must be a Number",
IF(AND($AK$3, NOT(ISBLANK(O784)), NOT(ISNUMBER(O784))), "Changes to Followers for Disikes must be a Number",
IF(AND($AL$3, NOT(ISBLANK(P784)), NOT(ISNUMBER(P784))), "Changes to Followers for Shares must be a Number",
IF(AND($AM$3, NOT(ISBLANK(Q784)), NOT(ISNUMBER(Q784))), "Changes to Followers for Flags must be a Number",
IF(AND($AJ$3, NOT(ISBLANK(R784)), NOT(ISNUMBER(R784))), "Changes to Credibility for Likes must be a Number",
IF(AND($AK$3, NOT(ISBLANK(S784)), NOT(ISNUMBER(S784))), "Changes to Credibility for Disikes must be a Number",
IF(AND($AL$3, NOT(ISBLANK(T784)), NOT(ISNUMBER(T784))), "Changes to Credibility for Shares must be a Number",
IF(AND($AM$3, NOT(ISBLANK(U784)), NOT(ISNUMBER(U784))), "Changes to Credibility for Flags must be a Number",
IF(AND($AJ$3, $AP$3, NOT(ISBLANK(V784)), NOT(ISNUMBER(V784))), "Number of Likes must be a Number",
IF(AND($AK$3, $AP$3, NOT(ISBLANK(W784)), NOT(ISNUMBER(W784))), "Number of Disikes must be a Number",
IF(AND($AL$3, $AP$3, NOT(ISBLANK(X784)), NOT(ISNUMBER(X784))), "Number of Shares must be a Number",
IF(AND($AM$3, $AP$3, NOT(ISBLANK(Y784)), NOT(ISNUMBER(Y784))), "Number of Flags must be a Number",
IF(AND($AJ$3, $AP$3, NOT(ISBLANK(V784)), V784&lt;0), "Number of Likes cannot be Negative",
IF(AND($AK$3, $AP$3, NOT(ISBLANK(W784)), W784&lt;0), "Number of Disikes cannot be Negative",
IF(AND($AL$3, $AP$3, NOT(ISBLANK(X784)), X784&lt;0), "Number of Shares cannot be Negative",
IF(AND($AM$3, $AP$3, NOT(ISBLANK(Y784)), Y784&lt;0), "Number of Flags cannot be Negative",
IF(AND(CONCATENATE(Z784:AH784)&lt;&gt;"", Z784=""), "Missing 1st Comment Source Name",
IF(AND(CONCATENATE(Z784:AH784)&lt;&gt;"", AB784=""), "Missing 1st Comment Message",
IF(AND($AN$3, $AP$3, CONCATENATE(Z784:AH784)&lt;&gt;"", AG784=""), "Missing 1st Comment Likes",
IF(AND($AO$3, $AP$3, CONCATENATE(Z784:AH784)&lt;&gt;"", AH784=""), "Missing 1st Comment Dislikes",
IF(AND(CONCATENATE(Z785:AH785)&lt;&gt;"", Z785=""), "Missing 2nd Comment Source Name",
IF(AND(CONCATENATE(Z785:AH785)&lt;&gt;"", AB785=""), "Missing 2nd Comment Message",
IF(AND($AN$3, $AP$3, CONCATENATE(Z785:AH785)&lt;&gt;"", AG785=""), "Missing 2nd Comment Likes",
IF(AND($AO$3, $AP$3, CONCATENATE(Z785:AH785)&lt;&gt;"", AH785=""), "Missing 2nd Comment Dislikes",
IF(AND(CONCATENATE(Z786:AH786)&lt;&gt;"", Z786=""), "Missing 3rd Comment Source Name",
IF(AND(CONCATENATE(Z786:AH786)&lt;&gt;"", AB786=""), "Missing 3rd Comment Message",
IF(AND($AN$3, $AP$3, CONCATENATE(Z786:AH786)&lt;&gt;"", AG786=""), "Missing 3rd Comment Likes",
IF(AND($AO$3, $AP$3, CONCATENATE(Z786:AH786)&lt;&gt;"", AH786=""), "Missing 3rd Comment Dislikes", "Valid"
)))))))))))))))))))))))))))))))))</f>
        <v>Unused</v>
      </c>
      <c r="C784" s="302"/>
      <c r="D784" s="351" t="s">
        <v>1547</v>
      </c>
      <c r="E784" s="352"/>
      <c r="F784" s="302"/>
      <c r="G784" s="302"/>
      <c r="H784" s="305"/>
      <c r="I784" s="352"/>
      <c r="J784" s="302"/>
      <c r="K784" s="302"/>
      <c r="L784" s="305"/>
      <c r="M784" s="354"/>
      <c r="N784" s="355"/>
      <c r="O784" s="356"/>
      <c r="P784" s="356"/>
      <c r="Q784" s="357"/>
      <c r="R784" s="358"/>
      <c r="S784" s="356"/>
      <c r="T784" s="356"/>
      <c r="U784" s="357"/>
      <c r="V784" s="358"/>
      <c r="W784" s="356"/>
      <c r="X784" s="356"/>
      <c r="Y784" s="359"/>
      <c r="Z784" s="360"/>
      <c r="AA784" s="305"/>
      <c r="AB784" s="354"/>
      <c r="AC784" s="302"/>
      <c r="AD784" s="302"/>
      <c r="AE784" s="302"/>
      <c r="AF784" s="305"/>
      <c r="AG784" s="361"/>
      <c r="AH784" s="458"/>
      <c r="AI784" s="108"/>
      <c r="AJ784" s="108"/>
      <c r="AK784" s="108"/>
      <c r="AL784" s="108"/>
      <c r="AM784" s="108"/>
      <c r="AN784" s="108"/>
      <c r="AO784" s="108"/>
      <c r="AP784" s="108"/>
      <c r="AQ784" s="108"/>
    </row>
    <row r="785" ht="22.5" customHeight="1">
      <c r="B785" s="331"/>
      <c r="D785" s="363"/>
      <c r="E785" s="331"/>
      <c r="H785" s="327"/>
      <c r="I785" s="331"/>
      <c r="L785" s="327"/>
      <c r="M785" s="331"/>
      <c r="N785" s="333"/>
      <c r="O785" s="334"/>
      <c r="P785" s="334"/>
      <c r="Q785" s="335"/>
      <c r="R785" s="336"/>
      <c r="S785" s="334"/>
      <c r="T785" s="334"/>
      <c r="U785" s="335"/>
      <c r="V785" s="336"/>
      <c r="W785" s="334"/>
      <c r="X785" s="334"/>
      <c r="Y785" s="337"/>
      <c r="Z785" s="364"/>
      <c r="AA785" s="327"/>
      <c r="AB785" s="365"/>
      <c r="AF785" s="327"/>
      <c r="AG785" s="366"/>
      <c r="AH785" s="367"/>
      <c r="AI785" s="108"/>
      <c r="AJ785" s="108"/>
      <c r="AK785" s="108"/>
      <c r="AL785" s="108"/>
      <c r="AM785" s="108"/>
      <c r="AN785" s="108"/>
      <c r="AO785" s="108"/>
      <c r="AP785" s="108"/>
      <c r="AQ785" s="108"/>
    </row>
    <row r="786" ht="22.5" customHeight="1">
      <c r="B786" s="181"/>
      <c r="C786" s="309"/>
      <c r="D786" s="368"/>
      <c r="E786" s="181"/>
      <c r="F786" s="309"/>
      <c r="G786" s="309"/>
      <c r="H786" s="310"/>
      <c r="I786" s="181"/>
      <c r="J786" s="309"/>
      <c r="K786" s="309"/>
      <c r="L786" s="310"/>
      <c r="M786" s="181"/>
      <c r="N786" s="342"/>
      <c r="O786" s="343"/>
      <c r="P786" s="343"/>
      <c r="Q786" s="344"/>
      <c r="R786" s="345"/>
      <c r="S786" s="343"/>
      <c r="T786" s="343"/>
      <c r="U786" s="344"/>
      <c r="V786" s="345"/>
      <c r="W786" s="343"/>
      <c r="X786" s="343"/>
      <c r="Y786" s="346"/>
      <c r="Z786" s="369"/>
      <c r="AA786" s="310"/>
      <c r="AB786" s="370"/>
      <c r="AC786" s="309"/>
      <c r="AD786" s="309"/>
      <c r="AE786" s="309"/>
      <c r="AF786" s="310"/>
      <c r="AG786" s="371"/>
      <c r="AH786" s="372"/>
      <c r="AI786" s="108"/>
      <c r="AJ786" s="108"/>
      <c r="AK786" s="108"/>
      <c r="AL786" s="108"/>
      <c r="AM786" s="108"/>
      <c r="AN786" s="108"/>
      <c r="AO786" s="108"/>
      <c r="AP786" s="108"/>
      <c r="AQ786" s="108"/>
    </row>
    <row r="787" ht="22.5" customHeight="1">
      <c r="B787" s="315" t="str">
        <f>IF(ISBLANK(D787), "Missing ID",
IF(CONCATENATE(E787:AG789)="", "Unused",
IF(AND(ISBLANK(E787), ISBLANK(I787)), "Missing Headline and Content",
IF(ISBLANK(M787), "Missing Is True",
IF(AND(M787&lt;&gt;"Yes", M787&lt;&gt;"No"), "Is True must be Yes or No",
IF(AND($AJ$3, NOT(ISBLANK(N787)), NOT(ISNUMBER(N787))), "Changes to Followers for Likes must be a Number",
IF(AND($AK$3, NOT(ISBLANK(O787)), NOT(ISNUMBER(O787))), "Changes to Followers for Disikes must be a Number",
IF(AND($AL$3, NOT(ISBLANK(P787)), NOT(ISNUMBER(P787))), "Changes to Followers for Shares must be a Number",
IF(AND($AM$3, NOT(ISBLANK(Q787)), NOT(ISNUMBER(Q787))), "Changes to Followers for Flags must be a Number",
IF(AND($AJ$3, NOT(ISBLANK(R787)), NOT(ISNUMBER(R787))), "Changes to Credibility for Likes must be a Number",
IF(AND($AK$3, NOT(ISBLANK(S787)), NOT(ISNUMBER(S787))), "Changes to Credibility for Disikes must be a Number",
IF(AND($AL$3, NOT(ISBLANK(T787)), NOT(ISNUMBER(T787))), "Changes to Credibility for Shares must be a Number",
IF(AND($AM$3, NOT(ISBLANK(U787)), NOT(ISNUMBER(U787))), "Changes to Credibility for Flags must be a Number",
IF(AND($AJ$3, $AP$3, NOT(ISBLANK(V787)), NOT(ISNUMBER(V787))), "Number of Likes must be a Number",
IF(AND($AK$3, $AP$3, NOT(ISBLANK(W787)), NOT(ISNUMBER(W787))), "Number of Disikes must be a Number",
IF(AND($AL$3, $AP$3, NOT(ISBLANK(X787)), NOT(ISNUMBER(X787))), "Number of Shares must be a Number",
IF(AND($AM$3, $AP$3, NOT(ISBLANK(Y787)), NOT(ISNUMBER(Y787))), "Number of Flags must be a Number",
IF(AND($AJ$3, $AP$3, NOT(ISBLANK(V787)), V787&lt;0), "Number of Likes cannot be Negative",
IF(AND($AK$3, $AP$3, NOT(ISBLANK(W787)), W787&lt;0), "Number of Disikes cannot be Negative",
IF(AND($AL$3, $AP$3, NOT(ISBLANK(X787)), X787&lt;0), "Number of Shares cannot be Negative",
IF(AND($AM$3, $AP$3, NOT(ISBLANK(Y787)), Y787&lt;0), "Number of Flags cannot be Negative",
IF(AND(CONCATENATE(Z787:AH787)&lt;&gt;"", Z787=""), "Missing 1st Comment Source Name",
IF(AND(CONCATENATE(Z787:AH787)&lt;&gt;"", AB787=""), "Missing 1st Comment Message",
IF(AND($AN$3, $AP$3, CONCATENATE(Z787:AH787)&lt;&gt;"", AG787=""), "Missing 1st Comment Likes",
IF(AND($AO$3, $AP$3, CONCATENATE(Z787:AH787)&lt;&gt;"", AH787=""), "Missing 1st Comment Dislikes",
IF(AND(CONCATENATE(Z788:AH788)&lt;&gt;"", Z788=""), "Missing 2nd Comment Source Name",
IF(AND(CONCATENATE(Z788:AH788)&lt;&gt;"", AB788=""), "Missing 2nd Comment Message",
IF(AND($AN$3, $AP$3, CONCATENATE(Z788:AH788)&lt;&gt;"", AG788=""), "Missing 2nd Comment Likes",
IF(AND($AO$3, $AP$3, CONCATENATE(Z788:AH788)&lt;&gt;"", AH788=""), "Missing 2nd Comment Dislikes",
IF(AND(CONCATENATE(Z789:AH789)&lt;&gt;"", Z789=""), "Missing 3rd Comment Source Name",
IF(AND(CONCATENATE(Z789:AH789)&lt;&gt;"", AB789=""), "Missing 3rd Comment Message",
IF(AND($AN$3, $AP$3, CONCATENATE(Z789:AH789)&lt;&gt;"", AG789=""), "Missing 3rd Comment Likes",
IF(AND($AO$3, $AP$3, CONCATENATE(Z789:AH789)&lt;&gt;"", AH789=""), "Missing 3rd Comment Dislikes", "Valid"
)))))))))))))))))))))))))))))))))</f>
        <v>Unused</v>
      </c>
      <c r="C787" s="302"/>
      <c r="D787" s="316" t="s">
        <v>1548</v>
      </c>
      <c r="E787" s="317"/>
      <c r="F787" s="302"/>
      <c r="G787" s="302"/>
      <c r="H787" s="305"/>
      <c r="I787" s="317"/>
      <c r="J787" s="302"/>
      <c r="K787" s="302"/>
      <c r="L787" s="305"/>
      <c r="M787" s="319"/>
      <c r="N787" s="450"/>
      <c r="O787" s="451"/>
      <c r="P787" s="451"/>
      <c r="Q787" s="452"/>
      <c r="R787" s="453"/>
      <c r="S787" s="451"/>
      <c r="T787" s="451"/>
      <c r="U787" s="452"/>
      <c r="V787" s="453"/>
      <c r="W787" s="451"/>
      <c r="X787" s="451"/>
      <c r="Y787" s="454"/>
      <c r="Z787" s="325"/>
      <c r="AA787" s="305"/>
      <c r="AB787" s="319"/>
      <c r="AC787" s="302"/>
      <c r="AD787" s="302"/>
      <c r="AE787" s="302"/>
      <c r="AF787" s="305"/>
      <c r="AG787" s="328"/>
      <c r="AH787" s="455"/>
      <c r="AI787" s="108"/>
      <c r="AJ787" s="108"/>
      <c r="AK787" s="108"/>
      <c r="AL787" s="108"/>
      <c r="AM787" s="108"/>
      <c r="AN787" s="108"/>
      <c r="AO787" s="108"/>
      <c r="AP787" s="108"/>
      <c r="AQ787" s="108"/>
    </row>
    <row r="788" ht="22.5" customHeight="1">
      <c r="B788" s="331"/>
      <c r="D788" s="332"/>
      <c r="E788" s="331"/>
      <c r="H788" s="327"/>
      <c r="I788" s="331"/>
      <c r="L788" s="327"/>
      <c r="M788" s="331"/>
      <c r="N788" s="333"/>
      <c r="O788" s="334"/>
      <c r="P788" s="334"/>
      <c r="Q788" s="335"/>
      <c r="R788" s="336"/>
      <c r="S788" s="334"/>
      <c r="T788" s="334"/>
      <c r="U788" s="335"/>
      <c r="V788" s="336"/>
      <c r="W788" s="334"/>
      <c r="X788" s="334"/>
      <c r="Y788" s="337"/>
      <c r="Z788" s="338"/>
      <c r="AA788" s="327"/>
      <c r="AB788" s="326"/>
      <c r="AF788" s="327"/>
      <c r="AG788" s="339"/>
      <c r="AH788" s="456"/>
      <c r="AI788" s="108"/>
      <c r="AJ788" s="108"/>
      <c r="AK788" s="108"/>
      <c r="AL788" s="108"/>
      <c r="AM788" s="108"/>
      <c r="AN788" s="108"/>
      <c r="AO788" s="108"/>
      <c r="AP788" s="108"/>
      <c r="AQ788" s="108"/>
    </row>
    <row r="789" ht="22.5" customHeight="1">
      <c r="B789" s="181"/>
      <c r="C789" s="309"/>
      <c r="D789" s="341"/>
      <c r="E789" s="181"/>
      <c r="F789" s="309"/>
      <c r="G789" s="309"/>
      <c r="H789" s="310"/>
      <c r="I789" s="181"/>
      <c r="J789" s="309"/>
      <c r="K789" s="309"/>
      <c r="L789" s="310"/>
      <c r="M789" s="181"/>
      <c r="N789" s="342"/>
      <c r="O789" s="343"/>
      <c r="P789" s="343"/>
      <c r="Q789" s="344"/>
      <c r="R789" s="345"/>
      <c r="S789" s="343"/>
      <c r="T789" s="343"/>
      <c r="U789" s="344"/>
      <c r="V789" s="345"/>
      <c r="W789" s="343"/>
      <c r="X789" s="343"/>
      <c r="Y789" s="346"/>
      <c r="Z789" s="347"/>
      <c r="AA789" s="310"/>
      <c r="AB789" s="348"/>
      <c r="AC789" s="309"/>
      <c r="AD789" s="309"/>
      <c r="AE789" s="309"/>
      <c r="AF789" s="310"/>
      <c r="AG789" s="349"/>
      <c r="AH789" s="457"/>
      <c r="AI789" s="108"/>
      <c r="AJ789" s="108"/>
      <c r="AK789" s="108"/>
      <c r="AL789" s="108"/>
      <c r="AM789" s="108"/>
      <c r="AN789" s="108"/>
      <c r="AO789" s="108"/>
      <c r="AP789" s="108"/>
      <c r="AQ789" s="108"/>
    </row>
    <row r="790" ht="22.5" customHeight="1">
      <c r="B790" s="315" t="str">
        <f>IF(ISBLANK(D790), "Missing ID",
IF(CONCATENATE(E790:AG792)="", "Unused",
IF(AND(ISBLANK(E790), ISBLANK(I790)), "Missing Headline and Content",
IF(ISBLANK(M790), "Missing Is True",
IF(AND(M790&lt;&gt;"Yes", M790&lt;&gt;"No"), "Is True must be Yes or No",
IF(AND($AJ$3, NOT(ISBLANK(N790)), NOT(ISNUMBER(N790))), "Changes to Followers for Likes must be a Number",
IF(AND($AK$3, NOT(ISBLANK(O790)), NOT(ISNUMBER(O790))), "Changes to Followers for Disikes must be a Number",
IF(AND($AL$3, NOT(ISBLANK(P790)), NOT(ISNUMBER(P790))), "Changes to Followers for Shares must be a Number",
IF(AND($AM$3, NOT(ISBLANK(Q790)), NOT(ISNUMBER(Q790))), "Changes to Followers for Flags must be a Number",
IF(AND($AJ$3, NOT(ISBLANK(R790)), NOT(ISNUMBER(R790))), "Changes to Credibility for Likes must be a Number",
IF(AND($AK$3, NOT(ISBLANK(S790)), NOT(ISNUMBER(S790))), "Changes to Credibility for Disikes must be a Number",
IF(AND($AL$3, NOT(ISBLANK(T790)), NOT(ISNUMBER(T790))), "Changes to Credibility for Shares must be a Number",
IF(AND($AM$3, NOT(ISBLANK(U790)), NOT(ISNUMBER(U790))), "Changes to Credibility for Flags must be a Number",
IF(AND($AJ$3, $AP$3, NOT(ISBLANK(V790)), NOT(ISNUMBER(V790))), "Number of Likes must be a Number",
IF(AND($AK$3, $AP$3, NOT(ISBLANK(W790)), NOT(ISNUMBER(W790))), "Number of Disikes must be a Number",
IF(AND($AL$3, $AP$3, NOT(ISBLANK(X790)), NOT(ISNUMBER(X790))), "Number of Shares must be a Number",
IF(AND($AM$3, $AP$3, NOT(ISBLANK(Y790)), NOT(ISNUMBER(Y790))), "Number of Flags must be a Number",
IF(AND($AJ$3, $AP$3, NOT(ISBLANK(V790)), V790&lt;0), "Number of Likes cannot be Negative",
IF(AND($AK$3, $AP$3, NOT(ISBLANK(W790)), W790&lt;0), "Number of Disikes cannot be Negative",
IF(AND($AL$3, $AP$3, NOT(ISBLANK(X790)), X790&lt;0), "Number of Shares cannot be Negative",
IF(AND($AM$3, $AP$3, NOT(ISBLANK(Y790)), Y790&lt;0), "Number of Flags cannot be Negative",
IF(AND(CONCATENATE(Z790:AH790)&lt;&gt;"", Z790=""), "Missing 1st Comment Source Name",
IF(AND(CONCATENATE(Z790:AH790)&lt;&gt;"", AB790=""), "Missing 1st Comment Message",
IF(AND($AN$3, $AP$3, CONCATENATE(Z790:AH790)&lt;&gt;"", AG790=""), "Missing 1st Comment Likes",
IF(AND($AO$3, $AP$3, CONCATENATE(Z790:AH790)&lt;&gt;"", AH790=""), "Missing 1st Comment Dislikes",
IF(AND(CONCATENATE(Z791:AH791)&lt;&gt;"", Z791=""), "Missing 2nd Comment Source Name",
IF(AND(CONCATENATE(Z791:AH791)&lt;&gt;"", AB791=""), "Missing 2nd Comment Message",
IF(AND($AN$3, $AP$3, CONCATENATE(Z791:AH791)&lt;&gt;"", AG791=""), "Missing 2nd Comment Likes",
IF(AND($AO$3, $AP$3, CONCATENATE(Z791:AH791)&lt;&gt;"", AH791=""), "Missing 2nd Comment Dislikes",
IF(AND(CONCATENATE(Z792:AH792)&lt;&gt;"", Z792=""), "Missing 3rd Comment Source Name",
IF(AND(CONCATENATE(Z792:AH792)&lt;&gt;"", AB792=""), "Missing 3rd Comment Message",
IF(AND($AN$3, $AP$3, CONCATENATE(Z792:AH792)&lt;&gt;"", AG792=""), "Missing 3rd Comment Likes",
IF(AND($AO$3, $AP$3, CONCATENATE(Z792:AH792)&lt;&gt;"", AH792=""), "Missing 3rd Comment Dislikes", "Valid"
)))))))))))))))))))))))))))))))))</f>
        <v>Unused</v>
      </c>
      <c r="C790" s="302"/>
      <c r="D790" s="351" t="s">
        <v>1549</v>
      </c>
      <c r="E790" s="352"/>
      <c r="F790" s="302"/>
      <c r="G790" s="302"/>
      <c r="H790" s="305"/>
      <c r="I790" s="352"/>
      <c r="J790" s="302"/>
      <c r="K790" s="302"/>
      <c r="L790" s="305"/>
      <c r="M790" s="354"/>
      <c r="N790" s="355"/>
      <c r="O790" s="356"/>
      <c r="P790" s="356"/>
      <c r="Q790" s="357"/>
      <c r="R790" s="358"/>
      <c r="S790" s="356"/>
      <c r="T790" s="356"/>
      <c r="U790" s="357"/>
      <c r="V790" s="358"/>
      <c r="W790" s="356"/>
      <c r="X790" s="356"/>
      <c r="Y790" s="359"/>
      <c r="Z790" s="360"/>
      <c r="AA790" s="305"/>
      <c r="AB790" s="354"/>
      <c r="AC790" s="302"/>
      <c r="AD790" s="302"/>
      <c r="AE790" s="302"/>
      <c r="AF790" s="305"/>
      <c r="AG790" s="361"/>
      <c r="AH790" s="458"/>
      <c r="AI790" s="108"/>
      <c r="AJ790" s="108"/>
      <c r="AK790" s="108"/>
      <c r="AL790" s="108"/>
      <c r="AM790" s="108"/>
      <c r="AN790" s="108"/>
      <c r="AO790" s="108"/>
      <c r="AP790" s="108"/>
      <c r="AQ790" s="108"/>
    </row>
    <row r="791" ht="22.5" customHeight="1">
      <c r="B791" s="331"/>
      <c r="D791" s="363"/>
      <c r="E791" s="331"/>
      <c r="H791" s="327"/>
      <c r="I791" s="331"/>
      <c r="L791" s="327"/>
      <c r="M791" s="331"/>
      <c r="N791" s="333"/>
      <c r="O791" s="334"/>
      <c r="P791" s="334"/>
      <c r="Q791" s="335"/>
      <c r="R791" s="336"/>
      <c r="S791" s="334"/>
      <c r="T791" s="334"/>
      <c r="U791" s="335"/>
      <c r="V791" s="336"/>
      <c r="W791" s="334"/>
      <c r="X791" s="334"/>
      <c r="Y791" s="337"/>
      <c r="Z791" s="364"/>
      <c r="AA791" s="327"/>
      <c r="AB791" s="365"/>
      <c r="AF791" s="327"/>
      <c r="AG791" s="366"/>
      <c r="AH791" s="367"/>
      <c r="AI791" s="108"/>
      <c r="AJ791" s="108"/>
      <c r="AK791" s="108"/>
      <c r="AL791" s="108"/>
      <c r="AM791" s="108"/>
      <c r="AN791" s="108"/>
      <c r="AO791" s="108"/>
      <c r="AP791" s="108"/>
      <c r="AQ791" s="108"/>
    </row>
    <row r="792" ht="22.5" customHeight="1">
      <c r="B792" s="181"/>
      <c r="C792" s="309"/>
      <c r="D792" s="368"/>
      <c r="E792" s="181"/>
      <c r="F792" s="309"/>
      <c r="G792" s="309"/>
      <c r="H792" s="310"/>
      <c r="I792" s="181"/>
      <c r="J792" s="309"/>
      <c r="K792" s="309"/>
      <c r="L792" s="310"/>
      <c r="M792" s="181"/>
      <c r="N792" s="342"/>
      <c r="O792" s="343"/>
      <c r="P792" s="343"/>
      <c r="Q792" s="344"/>
      <c r="R792" s="345"/>
      <c r="S792" s="343"/>
      <c r="T792" s="343"/>
      <c r="U792" s="344"/>
      <c r="V792" s="345"/>
      <c r="W792" s="343"/>
      <c r="X792" s="343"/>
      <c r="Y792" s="346"/>
      <c r="Z792" s="369"/>
      <c r="AA792" s="310"/>
      <c r="AB792" s="370"/>
      <c r="AC792" s="309"/>
      <c r="AD792" s="309"/>
      <c r="AE792" s="309"/>
      <c r="AF792" s="310"/>
      <c r="AG792" s="371"/>
      <c r="AH792" s="372"/>
      <c r="AI792" s="108"/>
      <c r="AJ792" s="108"/>
      <c r="AK792" s="108"/>
      <c r="AL792" s="108"/>
      <c r="AM792" s="108"/>
      <c r="AN792" s="108"/>
      <c r="AO792" s="108"/>
      <c r="AP792" s="108"/>
      <c r="AQ792" s="108"/>
    </row>
    <row r="793" ht="22.5" customHeight="1">
      <c r="B793" s="315" t="str">
        <f>IF(ISBLANK(D793), "Missing ID",
IF(CONCATENATE(E793:AG795)="", "Unused",
IF(AND(ISBLANK(E793), ISBLANK(I793)), "Missing Headline and Content",
IF(ISBLANK(M793), "Missing Is True",
IF(AND(M793&lt;&gt;"Yes", M793&lt;&gt;"No"), "Is True must be Yes or No",
IF(AND($AJ$3, NOT(ISBLANK(N793)), NOT(ISNUMBER(N793))), "Changes to Followers for Likes must be a Number",
IF(AND($AK$3, NOT(ISBLANK(O793)), NOT(ISNUMBER(O793))), "Changes to Followers for Disikes must be a Number",
IF(AND($AL$3, NOT(ISBLANK(P793)), NOT(ISNUMBER(P793))), "Changes to Followers for Shares must be a Number",
IF(AND($AM$3, NOT(ISBLANK(Q793)), NOT(ISNUMBER(Q793))), "Changes to Followers for Flags must be a Number",
IF(AND($AJ$3, NOT(ISBLANK(R793)), NOT(ISNUMBER(R793))), "Changes to Credibility for Likes must be a Number",
IF(AND($AK$3, NOT(ISBLANK(S793)), NOT(ISNUMBER(S793))), "Changes to Credibility for Disikes must be a Number",
IF(AND($AL$3, NOT(ISBLANK(T793)), NOT(ISNUMBER(T793))), "Changes to Credibility for Shares must be a Number",
IF(AND($AM$3, NOT(ISBLANK(U793)), NOT(ISNUMBER(U793))), "Changes to Credibility for Flags must be a Number",
IF(AND($AJ$3, $AP$3, NOT(ISBLANK(V793)), NOT(ISNUMBER(V793))), "Number of Likes must be a Number",
IF(AND($AK$3, $AP$3, NOT(ISBLANK(W793)), NOT(ISNUMBER(W793))), "Number of Disikes must be a Number",
IF(AND($AL$3, $AP$3, NOT(ISBLANK(X793)), NOT(ISNUMBER(X793))), "Number of Shares must be a Number",
IF(AND($AM$3, $AP$3, NOT(ISBLANK(Y793)), NOT(ISNUMBER(Y793))), "Number of Flags must be a Number",
IF(AND($AJ$3, $AP$3, NOT(ISBLANK(V793)), V793&lt;0), "Number of Likes cannot be Negative",
IF(AND($AK$3, $AP$3, NOT(ISBLANK(W793)), W793&lt;0), "Number of Disikes cannot be Negative",
IF(AND($AL$3, $AP$3, NOT(ISBLANK(X793)), X793&lt;0), "Number of Shares cannot be Negative",
IF(AND($AM$3, $AP$3, NOT(ISBLANK(Y793)), Y793&lt;0), "Number of Flags cannot be Negative",
IF(AND(CONCATENATE(Z793:AH793)&lt;&gt;"", Z793=""), "Missing 1st Comment Source Name",
IF(AND(CONCATENATE(Z793:AH793)&lt;&gt;"", AB793=""), "Missing 1st Comment Message",
IF(AND($AN$3, $AP$3, CONCATENATE(Z793:AH793)&lt;&gt;"", AG793=""), "Missing 1st Comment Likes",
IF(AND($AO$3, $AP$3, CONCATENATE(Z793:AH793)&lt;&gt;"", AH793=""), "Missing 1st Comment Dislikes",
IF(AND(CONCATENATE(Z794:AH794)&lt;&gt;"", Z794=""), "Missing 2nd Comment Source Name",
IF(AND(CONCATENATE(Z794:AH794)&lt;&gt;"", AB794=""), "Missing 2nd Comment Message",
IF(AND($AN$3, $AP$3, CONCATENATE(Z794:AH794)&lt;&gt;"", AG794=""), "Missing 2nd Comment Likes",
IF(AND($AO$3, $AP$3, CONCATENATE(Z794:AH794)&lt;&gt;"", AH794=""), "Missing 2nd Comment Dislikes",
IF(AND(CONCATENATE(Z795:AH795)&lt;&gt;"", Z795=""), "Missing 3rd Comment Source Name",
IF(AND(CONCATENATE(Z795:AH795)&lt;&gt;"", AB795=""), "Missing 3rd Comment Message",
IF(AND($AN$3, $AP$3, CONCATENATE(Z795:AH795)&lt;&gt;"", AG795=""), "Missing 3rd Comment Likes",
IF(AND($AO$3, $AP$3, CONCATENATE(Z795:AH795)&lt;&gt;"", AH795=""), "Missing 3rd Comment Dislikes", "Valid"
)))))))))))))))))))))))))))))))))</f>
        <v>Unused</v>
      </c>
      <c r="C793" s="302"/>
      <c r="D793" s="316" t="s">
        <v>1550</v>
      </c>
      <c r="E793" s="317"/>
      <c r="F793" s="302"/>
      <c r="G793" s="302"/>
      <c r="H793" s="305"/>
      <c r="I793" s="317"/>
      <c r="J793" s="302"/>
      <c r="K793" s="302"/>
      <c r="L793" s="305"/>
      <c r="M793" s="319"/>
      <c r="N793" s="450"/>
      <c r="O793" s="451"/>
      <c r="P793" s="451"/>
      <c r="Q793" s="452"/>
      <c r="R793" s="453"/>
      <c r="S793" s="451"/>
      <c r="T793" s="451"/>
      <c r="U793" s="452"/>
      <c r="V793" s="453"/>
      <c r="W793" s="451"/>
      <c r="X793" s="451"/>
      <c r="Y793" s="454"/>
      <c r="Z793" s="325"/>
      <c r="AA793" s="305"/>
      <c r="AB793" s="319"/>
      <c r="AC793" s="302"/>
      <c r="AD793" s="302"/>
      <c r="AE793" s="302"/>
      <c r="AF793" s="305"/>
      <c r="AG793" s="328"/>
      <c r="AH793" s="455"/>
      <c r="AI793" s="108"/>
      <c r="AJ793" s="108"/>
      <c r="AK793" s="108"/>
      <c r="AL793" s="108"/>
      <c r="AM793" s="108"/>
      <c r="AN793" s="108"/>
      <c r="AO793" s="108"/>
      <c r="AP793" s="108"/>
      <c r="AQ793" s="108"/>
    </row>
    <row r="794" ht="22.5" customHeight="1">
      <c r="B794" s="331"/>
      <c r="D794" s="332"/>
      <c r="E794" s="331"/>
      <c r="H794" s="327"/>
      <c r="I794" s="331"/>
      <c r="L794" s="327"/>
      <c r="M794" s="331"/>
      <c r="N794" s="333"/>
      <c r="O794" s="334"/>
      <c r="P794" s="334"/>
      <c r="Q794" s="335"/>
      <c r="R794" s="336"/>
      <c r="S794" s="334"/>
      <c r="T794" s="334"/>
      <c r="U794" s="335"/>
      <c r="V794" s="336"/>
      <c r="W794" s="334"/>
      <c r="X794" s="334"/>
      <c r="Y794" s="337"/>
      <c r="Z794" s="338"/>
      <c r="AA794" s="327"/>
      <c r="AB794" s="326"/>
      <c r="AF794" s="327"/>
      <c r="AG794" s="339"/>
      <c r="AH794" s="456"/>
      <c r="AI794" s="108"/>
      <c r="AJ794" s="108"/>
      <c r="AK794" s="108"/>
      <c r="AL794" s="108"/>
      <c r="AM794" s="108"/>
      <c r="AN794" s="108"/>
      <c r="AO794" s="108"/>
      <c r="AP794" s="108"/>
      <c r="AQ794" s="108"/>
    </row>
    <row r="795" ht="22.5" customHeight="1">
      <c r="B795" s="181"/>
      <c r="C795" s="309"/>
      <c r="D795" s="341"/>
      <c r="E795" s="181"/>
      <c r="F795" s="309"/>
      <c r="G795" s="309"/>
      <c r="H795" s="310"/>
      <c r="I795" s="181"/>
      <c r="J795" s="309"/>
      <c r="K795" s="309"/>
      <c r="L795" s="310"/>
      <c r="M795" s="181"/>
      <c r="N795" s="342"/>
      <c r="O795" s="343"/>
      <c r="P795" s="343"/>
      <c r="Q795" s="344"/>
      <c r="R795" s="345"/>
      <c r="S795" s="343"/>
      <c r="T795" s="343"/>
      <c r="U795" s="344"/>
      <c r="V795" s="345"/>
      <c r="W795" s="343"/>
      <c r="X795" s="343"/>
      <c r="Y795" s="346"/>
      <c r="Z795" s="347"/>
      <c r="AA795" s="310"/>
      <c r="AB795" s="348"/>
      <c r="AC795" s="309"/>
      <c r="AD795" s="309"/>
      <c r="AE795" s="309"/>
      <c r="AF795" s="310"/>
      <c r="AG795" s="349"/>
      <c r="AH795" s="457"/>
      <c r="AI795" s="108"/>
      <c r="AJ795" s="108"/>
      <c r="AK795" s="108"/>
      <c r="AL795" s="108"/>
      <c r="AM795" s="108"/>
      <c r="AN795" s="108"/>
      <c r="AO795" s="108"/>
      <c r="AP795" s="108"/>
      <c r="AQ795" s="108"/>
    </row>
    <row r="796" ht="22.5" customHeight="1">
      <c r="B796" s="315" t="str">
        <f>IF(ISBLANK(D796), "Missing ID",
IF(CONCATENATE(E796:AG798)="", "Unused",
IF(AND(ISBLANK(E796), ISBLANK(I796)), "Missing Headline and Content",
IF(ISBLANK(M796), "Missing Is True",
IF(AND(M796&lt;&gt;"Yes", M796&lt;&gt;"No"), "Is True must be Yes or No",
IF(AND($AJ$3, NOT(ISBLANK(N796)), NOT(ISNUMBER(N796))), "Changes to Followers for Likes must be a Number",
IF(AND($AK$3, NOT(ISBLANK(O796)), NOT(ISNUMBER(O796))), "Changes to Followers for Disikes must be a Number",
IF(AND($AL$3, NOT(ISBLANK(P796)), NOT(ISNUMBER(P796))), "Changes to Followers for Shares must be a Number",
IF(AND($AM$3, NOT(ISBLANK(Q796)), NOT(ISNUMBER(Q796))), "Changes to Followers for Flags must be a Number",
IF(AND($AJ$3, NOT(ISBLANK(R796)), NOT(ISNUMBER(R796))), "Changes to Credibility for Likes must be a Number",
IF(AND($AK$3, NOT(ISBLANK(S796)), NOT(ISNUMBER(S796))), "Changes to Credibility for Disikes must be a Number",
IF(AND($AL$3, NOT(ISBLANK(T796)), NOT(ISNUMBER(T796))), "Changes to Credibility for Shares must be a Number",
IF(AND($AM$3, NOT(ISBLANK(U796)), NOT(ISNUMBER(U796))), "Changes to Credibility for Flags must be a Number",
IF(AND($AJ$3, $AP$3, NOT(ISBLANK(V796)), NOT(ISNUMBER(V796))), "Number of Likes must be a Number",
IF(AND($AK$3, $AP$3, NOT(ISBLANK(W796)), NOT(ISNUMBER(W796))), "Number of Disikes must be a Number",
IF(AND($AL$3, $AP$3, NOT(ISBLANK(X796)), NOT(ISNUMBER(X796))), "Number of Shares must be a Number",
IF(AND($AM$3, $AP$3, NOT(ISBLANK(Y796)), NOT(ISNUMBER(Y796))), "Number of Flags must be a Number",
IF(AND($AJ$3, $AP$3, NOT(ISBLANK(V796)), V796&lt;0), "Number of Likes cannot be Negative",
IF(AND($AK$3, $AP$3, NOT(ISBLANK(W796)), W796&lt;0), "Number of Disikes cannot be Negative",
IF(AND($AL$3, $AP$3, NOT(ISBLANK(X796)), X796&lt;0), "Number of Shares cannot be Negative",
IF(AND($AM$3, $AP$3, NOT(ISBLANK(Y796)), Y796&lt;0), "Number of Flags cannot be Negative",
IF(AND(CONCATENATE(Z796:AH796)&lt;&gt;"", Z796=""), "Missing 1st Comment Source Name",
IF(AND(CONCATENATE(Z796:AH796)&lt;&gt;"", AB796=""), "Missing 1st Comment Message",
IF(AND($AN$3, $AP$3, CONCATENATE(Z796:AH796)&lt;&gt;"", AG796=""), "Missing 1st Comment Likes",
IF(AND($AO$3, $AP$3, CONCATENATE(Z796:AH796)&lt;&gt;"", AH796=""), "Missing 1st Comment Dislikes",
IF(AND(CONCATENATE(Z797:AH797)&lt;&gt;"", Z797=""), "Missing 2nd Comment Source Name",
IF(AND(CONCATENATE(Z797:AH797)&lt;&gt;"", AB797=""), "Missing 2nd Comment Message",
IF(AND($AN$3, $AP$3, CONCATENATE(Z797:AH797)&lt;&gt;"", AG797=""), "Missing 2nd Comment Likes",
IF(AND($AO$3, $AP$3, CONCATENATE(Z797:AH797)&lt;&gt;"", AH797=""), "Missing 2nd Comment Dislikes",
IF(AND(CONCATENATE(Z798:AH798)&lt;&gt;"", Z798=""), "Missing 3rd Comment Source Name",
IF(AND(CONCATENATE(Z798:AH798)&lt;&gt;"", AB798=""), "Missing 3rd Comment Message",
IF(AND($AN$3, $AP$3, CONCATENATE(Z798:AH798)&lt;&gt;"", AG798=""), "Missing 3rd Comment Likes",
IF(AND($AO$3, $AP$3, CONCATENATE(Z798:AH798)&lt;&gt;"", AH798=""), "Missing 3rd Comment Dislikes", "Valid"
)))))))))))))))))))))))))))))))))</f>
        <v>Unused</v>
      </c>
      <c r="C796" s="302"/>
      <c r="D796" s="351" t="s">
        <v>1551</v>
      </c>
      <c r="E796" s="352"/>
      <c r="F796" s="302"/>
      <c r="G796" s="302"/>
      <c r="H796" s="305"/>
      <c r="I796" s="352"/>
      <c r="J796" s="302"/>
      <c r="K796" s="302"/>
      <c r="L796" s="305"/>
      <c r="M796" s="354"/>
      <c r="N796" s="355"/>
      <c r="O796" s="356"/>
      <c r="P796" s="356"/>
      <c r="Q796" s="357"/>
      <c r="R796" s="358"/>
      <c r="S796" s="356"/>
      <c r="T796" s="356"/>
      <c r="U796" s="357"/>
      <c r="V796" s="358"/>
      <c r="W796" s="356"/>
      <c r="X796" s="356"/>
      <c r="Y796" s="359"/>
      <c r="Z796" s="360"/>
      <c r="AA796" s="305"/>
      <c r="AB796" s="354"/>
      <c r="AC796" s="302"/>
      <c r="AD796" s="302"/>
      <c r="AE796" s="302"/>
      <c r="AF796" s="305"/>
      <c r="AG796" s="361"/>
      <c r="AH796" s="458"/>
      <c r="AI796" s="108"/>
      <c r="AJ796" s="108"/>
      <c r="AK796" s="108"/>
      <c r="AL796" s="108"/>
      <c r="AM796" s="108"/>
      <c r="AN796" s="108"/>
      <c r="AO796" s="108"/>
      <c r="AP796" s="108"/>
      <c r="AQ796" s="108"/>
    </row>
    <row r="797" ht="22.5" customHeight="1">
      <c r="B797" s="331"/>
      <c r="D797" s="363"/>
      <c r="E797" s="331"/>
      <c r="H797" s="327"/>
      <c r="I797" s="331"/>
      <c r="L797" s="327"/>
      <c r="M797" s="331"/>
      <c r="N797" s="333"/>
      <c r="O797" s="334"/>
      <c r="P797" s="334"/>
      <c r="Q797" s="335"/>
      <c r="R797" s="336"/>
      <c r="S797" s="334"/>
      <c r="T797" s="334"/>
      <c r="U797" s="335"/>
      <c r="V797" s="336"/>
      <c r="W797" s="334"/>
      <c r="X797" s="334"/>
      <c r="Y797" s="337"/>
      <c r="Z797" s="364"/>
      <c r="AA797" s="327"/>
      <c r="AB797" s="365"/>
      <c r="AF797" s="327"/>
      <c r="AG797" s="366"/>
      <c r="AH797" s="367"/>
      <c r="AI797" s="108"/>
      <c r="AJ797" s="108"/>
      <c r="AK797" s="108"/>
      <c r="AL797" s="108"/>
      <c r="AM797" s="108"/>
      <c r="AN797" s="108"/>
      <c r="AO797" s="108"/>
      <c r="AP797" s="108"/>
      <c r="AQ797" s="108"/>
    </row>
    <row r="798" ht="22.5" customHeight="1">
      <c r="B798" s="181"/>
      <c r="C798" s="309"/>
      <c r="D798" s="368"/>
      <c r="E798" s="181"/>
      <c r="F798" s="309"/>
      <c r="G798" s="309"/>
      <c r="H798" s="310"/>
      <c r="I798" s="181"/>
      <c r="J798" s="309"/>
      <c r="K798" s="309"/>
      <c r="L798" s="310"/>
      <c r="M798" s="181"/>
      <c r="N798" s="342"/>
      <c r="O798" s="343"/>
      <c r="P798" s="343"/>
      <c r="Q798" s="344"/>
      <c r="R798" s="345"/>
      <c r="S798" s="343"/>
      <c r="T798" s="343"/>
      <c r="U798" s="344"/>
      <c r="V798" s="345"/>
      <c r="W798" s="343"/>
      <c r="X798" s="343"/>
      <c r="Y798" s="346"/>
      <c r="Z798" s="369"/>
      <c r="AA798" s="310"/>
      <c r="AB798" s="370"/>
      <c r="AC798" s="309"/>
      <c r="AD798" s="309"/>
      <c r="AE798" s="309"/>
      <c r="AF798" s="310"/>
      <c r="AG798" s="371"/>
      <c r="AH798" s="372"/>
      <c r="AI798" s="108"/>
      <c r="AJ798" s="108"/>
      <c r="AK798" s="108"/>
      <c r="AL798" s="108"/>
      <c r="AM798" s="108"/>
      <c r="AN798" s="108"/>
      <c r="AO798" s="108"/>
      <c r="AP798" s="108"/>
      <c r="AQ798" s="108"/>
    </row>
    <row r="799" ht="22.5" customHeight="1">
      <c r="B799" s="315" t="str">
        <f>IF(ISBLANK(D799), "Missing ID",
IF(CONCATENATE(E799:AG801)="", "Unused",
IF(AND(ISBLANK(E799), ISBLANK(I799)), "Missing Headline and Content",
IF(ISBLANK(M799), "Missing Is True",
IF(AND(M799&lt;&gt;"Yes", M799&lt;&gt;"No"), "Is True must be Yes or No",
IF(AND($AJ$3, NOT(ISBLANK(N799)), NOT(ISNUMBER(N799))), "Changes to Followers for Likes must be a Number",
IF(AND($AK$3, NOT(ISBLANK(O799)), NOT(ISNUMBER(O799))), "Changes to Followers for Disikes must be a Number",
IF(AND($AL$3, NOT(ISBLANK(P799)), NOT(ISNUMBER(P799))), "Changes to Followers for Shares must be a Number",
IF(AND($AM$3, NOT(ISBLANK(Q799)), NOT(ISNUMBER(Q799))), "Changes to Followers for Flags must be a Number",
IF(AND($AJ$3, NOT(ISBLANK(R799)), NOT(ISNUMBER(R799))), "Changes to Credibility for Likes must be a Number",
IF(AND($AK$3, NOT(ISBLANK(S799)), NOT(ISNUMBER(S799))), "Changes to Credibility for Disikes must be a Number",
IF(AND($AL$3, NOT(ISBLANK(T799)), NOT(ISNUMBER(T799))), "Changes to Credibility for Shares must be a Number",
IF(AND($AM$3, NOT(ISBLANK(U799)), NOT(ISNUMBER(U799))), "Changes to Credibility for Flags must be a Number",
IF(AND($AJ$3, $AP$3, NOT(ISBLANK(V799)), NOT(ISNUMBER(V799))), "Number of Likes must be a Number",
IF(AND($AK$3, $AP$3, NOT(ISBLANK(W799)), NOT(ISNUMBER(W799))), "Number of Disikes must be a Number",
IF(AND($AL$3, $AP$3, NOT(ISBLANK(X799)), NOT(ISNUMBER(X799))), "Number of Shares must be a Number",
IF(AND($AM$3, $AP$3, NOT(ISBLANK(Y799)), NOT(ISNUMBER(Y799))), "Number of Flags must be a Number",
IF(AND($AJ$3, $AP$3, NOT(ISBLANK(V799)), V799&lt;0), "Number of Likes cannot be Negative",
IF(AND($AK$3, $AP$3, NOT(ISBLANK(W799)), W799&lt;0), "Number of Disikes cannot be Negative",
IF(AND($AL$3, $AP$3, NOT(ISBLANK(X799)), X799&lt;0), "Number of Shares cannot be Negative",
IF(AND($AM$3, $AP$3, NOT(ISBLANK(Y799)), Y799&lt;0), "Number of Flags cannot be Negative",
IF(AND(CONCATENATE(Z799:AH799)&lt;&gt;"", Z799=""), "Missing 1st Comment Source Name",
IF(AND(CONCATENATE(Z799:AH799)&lt;&gt;"", AB799=""), "Missing 1st Comment Message",
IF(AND($AN$3, $AP$3, CONCATENATE(Z799:AH799)&lt;&gt;"", AG799=""), "Missing 1st Comment Likes",
IF(AND($AO$3, $AP$3, CONCATENATE(Z799:AH799)&lt;&gt;"", AH799=""), "Missing 1st Comment Dislikes",
IF(AND(CONCATENATE(Z800:AH800)&lt;&gt;"", Z800=""), "Missing 2nd Comment Source Name",
IF(AND(CONCATENATE(Z800:AH800)&lt;&gt;"", AB800=""), "Missing 2nd Comment Message",
IF(AND($AN$3, $AP$3, CONCATENATE(Z800:AH800)&lt;&gt;"", AG800=""), "Missing 2nd Comment Likes",
IF(AND($AO$3, $AP$3, CONCATENATE(Z800:AH800)&lt;&gt;"", AH800=""), "Missing 2nd Comment Dislikes",
IF(AND(CONCATENATE(Z801:AH801)&lt;&gt;"", Z801=""), "Missing 3rd Comment Source Name",
IF(AND(CONCATENATE(Z801:AH801)&lt;&gt;"", AB801=""), "Missing 3rd Comment Message",
IF(AND($AN$3, $AP$3, CONCATENATE(Z801:AH801)&lt;&gt;"", AG801=""), "Missing 3rd Comment Likes",
IF(AND($AO$3, $AP$3, CONCATENATE(Z801:AH801)&lt;&gt;"", AH801=""), "Missing 3rd Comment Dislikes", "Valid"
)))))))))))))))))))))))))))))))))</f>
        <v>Unused</v>
      </c>
      <c r="C799" s="302"/>
      <c r="D799" s="316" t="s">
        <v>1552</v>
      </c>
      <c r="E799" s="317"/>
      <c r="F799" s="302"/>
      <c r="G799" s="302"/>
      <c r="H799" s="305"/>
      <c r="I799" s="317"/>
      <c r="J799" s="302"/>
      <c r="K799" s="302"/>
      <c r="L799" s="305"/>
      <c r="M799" s="319"/>
      <c r="N799" s="450"/>
      <c r="O799" s="451"/>
      <c r="P799" s="451"/>
      <c r="Q799" s="452"/>
      <c r="R799" s="453"/>
      <c r="S799" s="451"/>
      <c r="T799" s="451"/>
      <c r="U799" s="452"/>
      <c r="V799" s="453"/>
      <c r="W799" s="451"/>
      <c r="X799" s="451"/>
      <c r="Y799" s="454"/>
      <c r="Z799" s="325"/>
      <c r="AA799" s="305"/>
      <c r="AB799" s="319"/>
      <c r="AC799" s="302"/>
      <c r="AD799" s="302"/>
      <c r="AE799" s="302"/>
      <c r="AF799" s="305"/>
      <c r="AG799" s="328"/>
      <c r="AH799" s="455"/>
      <c r="AI799" s="108"/>
      <c r="AJ799" s="108"/>
      <c r="AK799" s="108"/>
      <c r="AL799" s="108"/>
      <c r="AM799" s="108"/>
      <c r="AN799" s="108"/>
      <c r="AO799" s="108"/>
      <c r="AP799" s="108"/>
      <c r="AQ799" s="108"/>
    </row>
    <row r="800" ht="22.5" customHeight="1">
      <c r="B800" s="331"/>
      <c r="D800" s="332"/>
      <c r="E800" s="331"/>
      <c r="H800" s="327"/>
      <c r="I800" s="331"/>
      <c r="L800" s="327"/>
      <c r="M800" s="331"/>
      <c r="N800" s="333"/>
      <c r="O800" s="334"/>
      <c r="P800" s="334"/>
      <c r="Q800" s="335"/>
      <c r="R800" s="336"/>
      <c r="S800" s="334"/>
      <c r="T800" s="334"/>
      <c r="U800" s="335"/>
      <c r="V800" s="336"/>
      <c r="W800" s="334"/>
      <c r="X800" s="334"/>
      <c r="Y800" s="337"/>
      <c r="Z800" s="338"/>
      <c r="AA800" s="327"/>
      <c r="AB800" s="326"/>
      <c r="AF800" s="327"/>
      <c r="AG800" s="339"/>
      <c r="AH800" s="456"/>
      <c r="AI800" s="108"/>
      <c r="AJ800" s="108"/>
      <c r="AK800" s="108"/>
      <c r="AL800" s="108"/>
      <c r="AM800" s="108"/>
      <c r="AN800" s="108"/>
      <c r="AO800" s="108"/>
      <c r="AP800" s="108"/>
      <c r="AQ800" s="108"/>
    </row>
    <row r="801" ht="22.5" customHeight="1">
      <c r="B801" s="181"/>
      <c r="C801" s="309"/>
      <c r="D801" s="341"/>
      <c r="E801" s="181"/>
      <c r="F801" s="309"/>
      <c r="G801" s="309"/>
      <c r="H801" s="310"/>
      <c r="I801" s="181"/>
      <c r="J801" s="309"/>
      <c r="K801" s="309"/>
      <c r="L801" s="310"/>
      <c r="M801" s="181"/>
      <c r="N801" s="342"/>
      <c r="O801" s="343"/>
      <c r="P801" s="343"/>
      <c r="Q801" s="344"/>
      <c r="R801" s="345"/>
      <c r="S801" s="343"/>
      <c r="T801" s="343"/>
      <c r="U801" s="344"/>
      <c r="V801" s="345"/>
      <c r="W801" s="343"/>
      <c r="X801" s="343"/>
      <c r="Y801" s="346"/>
      <c r="Z801" s="347"/>
      <c r="AA801" s="310"/>
      <c r="AB801" s="348"/>
      <c r="AC801" s="309"/>
      <c r="AD801" s="309"/>
      <c r="AE801" s="309"/>
      <c r="AF801" s="310"/>
      <c r="AG801" s="349"/>
      <c r="AH801" s="457"/>
      <c r="AI801" s="108"/>
      <c r="AJ801" s="108"/>
      <c r="AK801" s="108"/>
      <c r="AL801" s="108"/>
      <c r="AM801" s="108"/>
      <c r="AN801" s="108"/>
      <c r="AO801" s="108"/>
      <c r="AP801" s="108"/>
      <c r="AQ801" s="108"/>
    </row>
    <row r="802" ht="22.5" customHeight="1">
      <c r="B802" s="315" t="str">
        <f>IF(ISBLANK(D802), "Missing ID",
IF(CONCATENATE(E802:AG804)="", "Unused",
IF(AND(ISBLANK(E802), ISBLANK(I802)), "Missing Headline and Content",
IF(ISBLANK(M802), "Missing Is True",
IF(AND(M802&lt;&gt;"Yes", M802&lt;&gt;"No"), "Is True must be Yes or No",
IF(AND($AJ$3, NOT(ISBLANK(N802)), NOT(ISNUMBER(N802))), "Changes to Followers for Likes must be a Number",
IF(AND($AK$3, NOT(ISBLANK(O802)), NOT(ISNUMBER(O802))), "Changes to Followers for Disikes must be a Number",
IF(AND($AL$3, NOT(ISBLANK(P802)), NOT(ISNUMBER(P802))), "Changes to Followers for Shares must be a Number",
IF(AND($AM$3, NOT(ISBLANK(Q802)), NOT(ISNUMBER(Q802))), "Changes to Followers for Flags must be a Number",
IF(AND($AJ$3, NOT(ISBLANK(R802)), NOT(ISNUMBER(R802))), "Changes to Credibility for Likes must be a Number",
IF(AND($AK$3, NOT(ISBLANK(S802)), NOT(ISNUMBER(S802))), "Changes to Credibility for Disikes must be a Number",
IF(AND($AL$3, NOT(ISBLANK(T802)), NOT(ISNUMBER(T802))), "Changes to Credibility for Shares must be a Number",
IF(AND($AM$3, NOT(ISBLANK(U802)), NOT(ISNUMBER(U802))), "Changes to Credibility for Flags must be a Number",
IF(AND($AJ$3, $AP$3, NOT(ISBLANK(V802)), NOT(ISNUMBER(V802))), "Number of Likes must be a Number",
IF(AND($AK$3, $AP$3, NOT(ISBLANK(W802)), NOT(ISNUMBER(W802))), "Number of Disikes must be a Number",
IF(AND($AL$3, $AP$3, NOT(ISBLANK(X802)), NOT(ISNUMBER(X802))), "Number of Shares must be a Number",
IF(AND($AM$3, $AP$3, NOT(ISBLANK(Y802)), NOT(ISNUMBER(Y802))), "Number of Flags must be a Number",
IF(AND($AJ$3, $AP$3, NOT(ISBLANK(V802)), V802&lt;0), "Number of Likes cannot be Negative",
IF(AND($AK$3, $AP$3, NOT(ISBLANK(W802)), W802&lt;0), "Number of Disikes cannot be Negative",
IF(AND($AL$3, $AP$3, NOT(ISBLANK(X802)), X802&lt;0), "Number of Shares cannot be Negative",
IF(AND($AM$3, $AP$3, NOT(ISBLANK(Y802)), Y802&lt;0), "Number of Flags cannot be Negative",
IF(AND(CONCATENATE(Z802:AH802)&lt;&gt;"", Z802=""), "Missing 1st Comment Source Name",
IF(AND(CONCATENATE(Z802:AH802)&lt;&gt;"", AB802=""), "Missing 1st Comment Message",
IF(AND($AN$3, $AP$3, CONCATENATE(Z802:AH802)&lt;&gt;"", AG802=""), "Missing 1st Comment Likes",
IF(AND($AO$3, $AP$3, CONCATENATE(Z802:AH802)&lt;&gt;"", AH802=""), "Missing 1st Comment Dislikes",
IF(AND(CONCATENATE(Z803:AH803)&lt;&gt;"", Z803=""), "Missing 2nd Comment Source Name",
IF(AND(CONCATENATE(Z803:AH803)&lt;&gt;"", AB803=""), "Missing 2nd Comment Message",
IF(AND($AN$3, $AP$3, CONCATENATE(Z803:AH803)&lt;&gt;"", AG803=""), "Missing 2nd Comment Likes",
IF(AND($AO$3, $AP$3, CONCATENATE(Z803:AH803)&lt;&gt;"", AH803=""), "Missing 2nd Comment Dislikes",
IF(AND(CONCATENATE(Z804:AH804)&lt;&gt;"", Z804=""), "Missing 3rd Comment Source Name",
IF(AND(CONCATENATE(Z804:AH804)&lt;&gt;"", AB804=""), "Missing 3rd Comment Message",
IF(AND($AN$3, $AP$3, CONCATENATE(Z804:AH804)&lt;&gt;"", AG804=""), "Missing 3rd Comment Likes",
IF(AND($AO$3, $AP$3, CONCATENATE(Z804:AH804)&lt;&gt;"", AH804=""), "Missing 3rd Comment Dislikes", "Valid"
)))))))))))))))))))))))))))))))))</f>
        <v>Unused</v>
      </c>
      <c r="C802" s="302"/>
      <c r="D802" s="351" t="s">
        <v>1553</v>
      </c>
      <c r="E802" s="352"/>
      <c r="F802" s="302"/>
      <c r="G802" s="302"/>
      <c r="H802" s="305"/>
      <c r="I802" s="352"/>
      <c r="J802" s="302"/>
      <c r="K802" s="302"/>
      <c r="L802" s="305"/>
      <c r="M802" s="354"/>
      <c r="N802" s="355"/>
      <c r="O802" s="356"/>
      <c r="P802" s="356"/>
      <c r="Q802" s="357"/>
      <c r="R802" s="358"/>
      <c r="S802" s="356"/>
      <c r="T802" s="356"/>
      <c r="U802" s="357"/>
      <c r="V802" s="358"/>
      <c r="W802" s="356"/>
      <c r="X802" s="356"/>
      <c r="Y802" s="359"/>
      <c r="Z802" s="360"/>
      <c r="AA802" s="305"/>
      <c r="AB802" s="354"/>
      <c r="AC802" s="302"/>
      <c r="AD802" s="302"/>
      <c r="AE802" s="302"/>
      <c r="AF802" s="305"/>
      <c r="AG802" s="361"/>
      <c r="AH802" s="458"/>
      <c r="AI802" s="108"/>
      <c r="AJ802" s="108"/>
      <c r="AK802" s="108"/>
      <c r="AL802" s="108"/>
      <c r="AM802" s="108"/>
      <c r="AN802" s="108"/>
      <c r="AO802" s="108"/>
      <c r="AP802" s="108"/>
      <c r="AQ802" s="108"/>
    </row>
    <row r="803" ht="22.5" customHeight="1">
      <c r="B803" s="331"/>
      <c r="D803" s="363"/>
      <c r="E803" s="331"/>
      <c r="H803" s="327"/>
      <c r="I803" s="331"/>
      <c r="L803" s="327"/>
      <c r="M803" s="331"/>
      <c r="N803" s="333"/>
      <c r="O803" s="334"/>
      <c r="P803" s="334"/>
      <c r="Q803" s="335"/>
      <c r="R803" s="336"/>
      <c r="S803" s="334"/>
      <c r="T803" s="334"/>
      <c r="U803" s="335"/>
      <c r="V803" s="336"/>
      <c r="W803" s="334"/>
      <c r="X803" s="334"/>
      <c r="Y803" s="337"/>
      <c r="Z803" s="364"/>
      <c r="AA803" s="327"/>
      <c r="AB803" s="365"/>
      <c r="AF803" s="327"/>
      <c r="AG803" s="366"/>
      <c r="AH803" s="367"/>
      <c r="AI803" s="108"/>
      <c r="AJ803" s="108"/>
      <c r="AK803" s="108"/>
      <c r="AL803" s="108"/>
      <c r="AM803" s="108"/>
      <c r="AN803" s="108"/>
      <c r="AO803" s="108"/>
      <c r="AP803" s="108"/>
      <c r="AQ803" s="108"/>
    </row>
    <row r="804" ht="22.5" customHeight="1">
      <c r="B804" s="181"/>
      <c r="C804" s="309"/>
      <c r="D804" s="368"/>
      <c r="E804" s="181"/>
      <c r="F804" s="309"/>
      <c r="G804" s="309"/>
      <c r="H804" s="310"/>
      <c r="I804" s="181"/>
      <c r="J804" s="309"/>
      <c r="K804" s="309"/>
      <c r="L804" s="310"/>
      <c r="M804" s="181"/>
      <c r="N804" s="342"/>
      <c r="O804" s="343"/>
      <c r="P804" s="343"/>
      <c r="Q804" s="344"/>
      <c r="R804" s="345"/>
      <c r="S804" s="343"/>
      <c r="T804" s="343"/>
      <c r="U804" s="344"/>
      <c r="V804" s="345"/>
      <c r="W804" s="343"/>
      <c r="X804" s="343"/>
      <c r="Y804" s="346"/>
      <c r="Z804" s="369"/>
      <c r="AA804" s="310"/>
      <c r="AB804" s="370"/>
      <c r="AC804" s="309"/>
      <c r="AD804" s="309"/>
      <c r="AE804" s="309"/>
      <c r="AF804" s="310"/>
      <c r="AG804" s="371"/>
      <c r="AH804" s="372"/>
      <c r="AI804" s="108"/>
      <c r="AJ804" s="108"/>
      <c r="AK804" s="108"/>
      <c r="AL804" s="108"/>
      <c r="AM804" s="108"/>
      <c r="AN804" s="108"/>
      <c r="AO804" s="108"/>
      <c r="AP804" s="108"/>
      <c r="AQ804" s="108"/>
    </row>
    <row r="805" ht="22.5" customHeight="1">
      <c r="B805" s="315" t="str">
        <f>IF(ISBLANK(D805), "Missing ID",
IF(CONCATENATE(E805:AG807)="", "Unused",
IF(AND(ISBLANK(E805), ISBLANK(I805)), "Missing Headline and Content",
IF(ISBLANK(M805), "Missing Is True",
IF(AND(M805&lt;&gt;"Yes", M805&lt;&gt;"No"), "Is True must be Yes or No",
IF(AND($AJ$3, NOT(ISBLANK(N805)), NOT(ISNUMBER(N805))), "Changes to Followers for Likes must be a Number",
IF(AND($AK$3, NOT(ISBLANK(O805)), NOT(ISNUMBER(O805))), "Changes to Followers for Disikes must be a Number",
IF(AND($AL$3, NOT(ISBLANK(P805)), NOT(ISNUMBER(P805))), "Changes to Followers for Shares must be a Number",
IF(AND($AM$3, NOT(ISBLANK(Q805)), NOT(ISNUMBER(Q805))), "Changes to Followers for Flags must be a Number",
IF(AND($AJ$3, NOT(ISBLANK(R805)), NOT(ISNUMBER(R805))), "Changes to Credibility for Likes must be a Number",
IF(AND($AK$3, NOT(ISBLANK(S805)), NOT(ISNUMBER(S805))), "Changes to Credibility for Disikes must be a Number",
IF(AND($AL$3, NOT(ISBLANK(T805)), NOT(ISNUMBER(T805))), "Changes to Credibility for Shares must be a Number",
IF(AND($AM$3, NOT(ISBLANK(U805)), NOT(ISNUMBER(U805))), "Changes to Credibility for Flags must be a Number",
IF(AND($AJ$3, $AP$3, NOT(ISBLANK(V805)), NOT(ISNUMBER(V805))), "Number of Likes must be a Number",
IF(AND($AK$3, $AP$3, NOT(ISBLANK(W805)), NOT(ISNUMBER(W805))), "Number of Disikes must be a Number",
IF(AND($AL$3, $AP$3, NOT(ISBLANK(X805)), NOT(ISNUMBER(X805))), "Number of Shares must be a Number",
IF(AND($AM$3, $AP$3, NOT(ISBLANK(Y805)), NOT(ISNUMBER(Y805))), "Number of Flags must be a Number",
IF(AND($AJ$3, $AP$3, NOT(ISBLANK(V805)), V805&lt;0), "Number of Likes cannot be Negative",
IF(AND($AK$3, $AP$3, NOT(ISBLANK(W805)), W805&lt;0), "Number of Disikes cannot be Negative",
IF(AND($AL$3, $AP$3, NOT(ISBLANK(X805)), X805&lt;0), "Number of Shares cannot be Negative",
IF(AND($AM$3, $AP$3, NOT(ISBLANK(Y805)), Y805&lt;0), "Number of Flags cannot be Negative",
IF(AND(CONCATENATE(Z805:AH805)&lt;&gt;"", Z805=""), "Missing 1st Comment Source Name",
IF(AND(CONCATENATE(Z805:AH805)&lt;&gt;"", AB805=""), "Missing 1st Comment Message",
IF(AND($AN$3, $AP$3, CONCATENATE(Z805:AH805)&lt;&gt;"", AG805=""), "Missing 1st Comment Likes",
IF(AND($AO$3, $AP$3, CONCATENATE(Z805:AH805)&lt;&gt;"", AH805=""), "Missing 1st Comment Dislikes",
IF(AND(CONCATENATE(Z806:AH806)&lt;&gt;"", Z806=""), "Missing 2nd Comment Source Name",
IF(AND(CONCATENATE(Z806:AH806)&lt;&gt;"", AB806=""), "Missing 2nd Comment Message",
IF(AND($AN$3, $AP$3, CONCATENATE(Z806:AH806)&lt;&gt;"", AG806=""), "Missing 2nd Comment Likes",
IF(AND($AO$3, $AP$3, CONCATENATE(Z806:AH806)&lt;&gt;"", AH806=""), "Missing 2nd Comment Dislikes",
IF(AND(CONCATENATE(Z807:AH807)&lt;&gt;"", Z807=""), "Missing 3rd Comment Source Name",
IF(AND(CONCATENATE(Z807:AH807)&lt;&gt;"", AB807=""), "Missing 3rd Comment Message",
IF(AND($AN$3, $AP$3, CONCATENATE(Z807:AH807)&lt;&gt;"", AG807=""), "Missing 3rd Comment Likes",
IF(AND($AO$3, $AP$3, CONCATENATE(Z807:AH807)&lt;&gt;"", AH807=""), "Missing 3rd Comment Dislikes", "Valid"
)))))))))))))))))))))))))))))))))</f>
        <v>Unused</v>
      </c>
      <c r="C805" s="302"/>
      <c r="D805" s="316" t="s">
        <v>1554</v>
      </c>
      <c r="E805" s="317"/>
      <c r="F805" s="302"/>
      <c r="G805" s="302"/>
      <c r="H805" s="305"/>
      <c r="I805" s="317"/>
      <c r="J805" s="302"/>
      <c r="K805" s="302"/>
      <c r="L805" s="305"/>
      <c r="M805" s="319"/>
      <c r="N805" s="450"/>
      <c r="O805" s="451"/>
      <c r="P805" s="451"/>
      <c r="Q805" s="452"/>
      <c r="R805" s="453"/>
      <c r="S805" s="451"/>
      <c r="T805" s="451"/>
      <c r="U805" s="452"/>
      <c r="V805" s="453"/>
      <c r="W805" s="451"/>
      <c r="X805" s="451"/>
      <c r="Y805" s="454"/>
      <c r="Z805" s="325"/>
      <c r="AA805" s="305"/>
      <c r="AB805" s="319"/>
      <c r="AC805" s="302"/>
      <c r="AD805" s="302"/>
      <c r="AE805" s="302"/>
      <c r="AF805" s="305"/>
      <c r="AG805" s="328"/>
      <c r="AH805" s="455"/>
      <c r="AI805" s="108"/>
      <c r="AJ805" s="108"/>
      <c r="AK805" s="108"/>
      <c r="AL805" s="108"/>
      <c r="AM805" s="108"/>
      <c r="AN805" s="108"/>
      <c r="AO805" s="108"/>
      <c r="AP805" s="108"/>
      <c r="AQ805" s="108"/>
    </row>
    <row r="806" ht="22.5" customHeight="1">
      <c r="B806" s="331"/>
      <c r="D806" s="332"/>
      <c r="E806" s="331"/>
      <c r="H806" s="327"/>
      <c r="I806" s="331"/>
      <c r="L806" s="327"/>
      <c r="M806" s="331"/>
      <c r="N806" s="333"/>
      <c r="O806" s="334"/>
      <c r="P806" s="334"/>
      <c r="Q806" s="335"/>
      <c r="R806" s="336"/>
      <c r="S806" s="334"/>
      <c r="T806" s="334"/>
      <c r="U806" s="335"/>
      <c r="V806" s="336"/>
      <c r="W806" s="334"/>
      <c r="X806" s="334"/>
      <c r="Y806" s="337"/>
      <c r="Z806" s="338"/>
      <c r="AA806" s="327"/>
      <c r="AB806" s="326"/>
      <c r="AF806" s="327"/>
      <c r="AG806" s="339"/>
      <c r="AH806" s="456"/>
      <c r="AI806" s="108"/>
      <c r="AJ806" s="108"/>
      <c r="AK806" s="108"/>
      <c r="AL806" s="108"/>
      <c r="AM806" s="108"/>
      <c r="AN806" s="108"/>
      <c r="AO806" s="108"/>
      <c r="AP806" s="108"/>
      <c r="AQ806" s="108"/>
    </row>
    <row r="807" ht="22.5" customHeight="1">
      <c r="B807" s="181"/>
      <c r="C807" s="309"/>
      <c r="D807" s="341"/>
      <c r="E807" s="181"/>
      <c r="F807" s="309"/>
      <c r="G807" s="309"/>
      <c r="H807" s="310"/>
      <c r="I807" s="181"/>
      <c r="J807" s="309"/>
      <c r="K807" s="309"/>
      <c r="L807" s="310"/>
      <c r="M807" s="181"/>
      <c r="N807" s="342"/>
      <c r="O807" s="343"/>
      <c r="P807" s="343"/>
      <c r="Q807" s="344"/>
      <c r="R807" s="345"/>
      <c r="S807" s="343"/>
      <c r="T807" s="343"/>
      <c r="U807" s="344"/>
      <c r="V807" s="345"/>
      <c r="W807" s="343"/>
      <c r="X807" s="343"/>
      <c r="Y807" s="346"/>
      <c r="Z807" s="347"/>
      <c r="AA807" s="310"/>
      <c r="AB807" s="348"/>
      <c r="AC807" s="309"/>
      <c r="AD807" s="309"/>
      <c r="AE807" s="309"/>
      <c r="AF807" s="310"/>
      <c r="AG807" s="349"/>
      <c r="AH807" s="457"/>
      <c r="AI807" s="108"/>
      <c r="AJ807" s="108"/>
      <c r="AK807" s="108"/>
      <c r="AL807" s="108"/>
      <c r="AM807" s="108"/>
      <c r="AN807" s="108"/>
      <c r="AO807" s="108"/>
      <c r="AP807" s="108"/>
      <c r="AQ807" s="108"/>
    </row>
    <row r="808" ht="22.5" customHeight="1">
      <c r="B808" s="315" t="str">
        <f>IF(ISBLANK(D808), "Missing ID",
IF(CONCATENATE(E808:AG810)="", "Unused",
IF(AND(ISBLANK(E808), ISBLANK(I808)), "Missing Headline and Content",
IF(ISBLANK(M808), "Missing Is True",
IF(AND(M808&lt;&gt;"Yes", M808&lt;&gt;"No"), "Is True must be Yes or No",
IF(AND($AJ$3, NOT(ISBLANK(N808)), NOT(ISNUMBER(N808))), "Changes to Followers for Likes must be a Number",
IF(AND($AK$3, NOT(ISBLANK(O808)), NOT(ISNUMBER(O808))), "Changes to Followers for Disikes must be a Number",
IF(AND($AL$3, NOT(ISBLANK(P808)), NOT(ISNUMBER(P808))), "Changes to Followers for Shares must be a Number",
IF(AND($AM$3, NOT(ISBLANK(Q808)), NOT(ISNUMBER(Q808))), "Changes to Followers for Flags must be a Number",
IF(AND($AJ$3, NOT(ISBLANK(R808)), NOT(ISNUMBER(R808))), "Changes to Credibility for Likes must be a Number",
IF(AND($AK$3, NOT(ISBLANK(S808)), NOT(ISNUMBER(S808))), "Changes to Credibility for Disikes must be a Number",
IF(AND($AL$3, NOT(ISBLANK(T808)), NOT(ISNUMBER(T808))), "Changes to Credibility for Shares must be a Number",
IF(AND($AM$3, NOT(ISBLANK(U808)), NOT(ISNUMBER(U808))), "Changes to Credibility for Flags must be a Number",
IF(AND($AJ$3, $AP$3, NOT(ISBLANK(V808)), NOT(ISNUMBER(V808))), "Number of Likes must be a Number",
IF(AND($AK$3, $AP$3, NOT(ISBLANK(W808)), NOT(ISNUMBER(W808))), "Number of Disikes must be a Number",
IF(AND($AL$3, $AP$3, NOT(ISBLANK(X808)), NOT(ISNUMBER(X808))), "Number of Shares must be a Number",
IF(AND($AM$3, $AP$3, NOT(ISBLANK(Y808)), NOT(ISNUMBER(Y808))), "Number of Flags must be a Number",
IF(AND($AJ$3, $AP$3, NOT(ISBLANK(V808)), V808&lt;0), "Number of Likes cannot be Negative",
IF(AND($AK$3, $AP$3, NOT(ISBLANK(W808)), W808&lt;0), "Number of Disikes cannot be Negative",
IF(AND($AL$3, $AP$3, NOT(ISBLANK(X808)), X808&lt;0), "Number of Shares cannot be Negative",
IF(AND($AM$3, $AP$3, NOT(ISBLANK(Y808)), Y808&lt;0), "Number of Flags cannot be Negative",
IF(AND(CONCATENATE(Z808:AH808)&lt;&gt;"", Z808=""), "Missing 1st Comment Source Name",
IF(AND(CONCATENATE(Z808:AH808)&lt;&gt;"", AB808=""), "Missing 1st Comment Message",
IF(AND($AN$3, $AP$3, CONCATENATE(Z808:AH808)&lt;&gt;"", AG808=""), "Missing 1st Comment Likes",
IF(AND($AO$3, $AP$3, CONCATENATE(Z808:AH808)&lt;&gt;"", AH808=""), "Missing 1st Comment Dislikes",
IF(AND(CONCATENATE(Z809:AH809)&lt;&gt;"", Z809=""), "Missing 2nd Comment Source Name",
IF(AND(CONCATENATE(Z809:AH809)&lt;&gt;"", AB809=""), "Missing 2nd Comment Message",
IF(AND($AN$3, $AP$3, CONCATENATE(Z809:AH809)&lt;&gt;"", AG809=""), "Missing 2nd Comment Likes",
IF(AND($AO$3, $AP$3, CONCATENATE(Z809:AH809)&lt;&gt;"", AH809=""), "Missing 2nd Comment Dislikes",
IF(AND(CONCATENATE(Z810:AH810)&lt;&gt;"", Z810=""), "Missing 3rd Comment Source Name",
IF(AND(CONCATENATE(Z810:AH810)&lt;&gt;"", AB810=""), "Missing 3rd Comment Message",
IF(AND($AN$3, $AP$3, CONCATENATE(Z810:AH810)&lt;&gt;"", AG810=""), "Missing 3rd Comment Likes",
IF(AND($AO$3, $AP$3, CONCATENATE(Z810:AH810)&lt;&gt;"", AH810=""), "Missing 3rd Comment Dislikes", "Valid"
)))))))))))))))))))))))))))))))))</f>
        <v>Unused</v>
      </c>
      <c r="C808" s="302"/>
      <c r="D808" s="351" t="s">
        <v>1555</v>
      </c>
      <c r="E808" s="352"/>
      <c r="F808" s="302"/>
      <c r="G808" s="302"/>
      <c r="H808" s="305"/>
      <c r="I808" s="352"/>
      <c r="J808" s="302"/>
      <c r="K808" s="302"/>
      <c r="L808" s="305"/>
      <c r="M808" s="354"/>
      <c r="N808" s="355"/>
      <c r="O808" s="356"/>
      <c r="P808" s="356"/>
      <c r="Q808" s="357"/>
      <c r="R808" s="358"/>
      <c r="S808" s="356"/>
      <c r="T808" s="356"/>
      <c r="U808" s="357"/>
      <c r="V808" s="358"/>
      <c r="W808" s="356"/>
      <c r="X808" s="356"/>
      <c r="Y808" s="359"/>
      <c r="Z808" s="360"/>
      <c r="AA808" s="305"/>
      <c r="AB808" s="354"/>
      <c r="AC808" s="302"/>
      <c r="AD808" s="302"/>
      <c r="AE808" s="302"/>
      <c r="AF808" s="305"/>
      <c r="AG808" s="361"/>
      <c r="AH808" s="458"/>
      <c r="AI808" s="108"/>
      <c r="AJ808" s="108"/>
      <c r="AK808" s="108"/>
      <c r="AL808" s="108"/>
      <c r="AM808" s="108"/>
      <c r="AN808" s="108"/>
      <c r="AO808" s="108"/>
      <c r="AP808" s="108"/>
      <c r="AQ808" s="108"/>
    </row>
    <row r="809" ht="22.5" customHeight="1">
      <c r="B809" s="331"/>
      <c r="D809" s="363"/>
      <c r="E809" s="331"/>
      <c r="H809" s="327"/>
      <c r="I809" s="331"/>
      <c r="L809" s="327"/>
      <c r="M809" s="331"/>
      <c r="N809" s="333"/>
      <c r="O809" s="334"/>
      <c r="P809" s="334"/>
      <c r="Q809" s="335"/>
      <c r="R809" s="336"/>
      <c r="S809" s="334"/>
      <c r="T809" s="334"/>
      <c r="U809" s="335"/>
      <c r="V809" s="336"/>
      <c r="W809" s="334"/>
      <c r="X809" s="334"/>
      <c r="Y809" s="337"/>
      <c r="Z809" s="364"/>
      <c r="AA809" s="327"/>
      <c r="AB809" s="365"/>
      <c r="AF809" s="327"/>
      <c r="AG809" s="366"/>
      <c r="AH809" s="367"/>
      <c r="AI809" s="108"/>
      <c r="AJ809" s="108"/>
      <c r="AK809" s="108"/>
      <c r="AL809" s="108"/>
      <c r="AM809" s="108"/>
      <c r="AN809" s="108"/>
      <c r="AO809" s="108"/>
      <c r="AP809" s="108"/>
      <c r="AQ809" s="108"/>
    </row>
    <row r="810" ht="22.5" customHeight="1">
      <c r="B810" s="181"/>
      <c r="C810" s="309"/>
      <c r="D810" s="368"/>
      <c r="E810" s="181"/>
      <c r="F810" s="309"/>
      <c r="G810" s="309"/>
      <c r="H810" s="310"/>
      <c r="I810" s="181"/>
      <c r="J810" s="309"/>
      <c r="K810" s="309"/>
      <c r="L810" s="310"/>
      <c r="M810" s="181"/>
      <c r="N810" s="342"/>
      <c r="O810" s="343"/>
      <c r="P810" s="343"/>
      <c r="Q810" s="344"/>
      <c r="R810" s="345"/>
      <c r="S810" s="343"/>
      <c r="T810" s="343"/>
      <c r="U810" s="344"/>
      <c r="V810" s="345"/>
      <c r="W810" s="343"/>
      <c r="X810" s="343"/>
      <c r="Y810" s="346"/>
      <c r="Z810" s="369"/>
      <c r="AA810" s="310"/>
      <c r="AB810" s="370"/>
      <c r="AC810" s="309"/>
      <c r="AD810" s="309"/>
      <c r="AE810" s="309"/>
      <c r="AF810" s="310"/>
      <c r="AG810" s="371"/>
      <c r="AH810" s="372"/>
      <c r="AI810" s="108"/>
      <c r="AJ810" s="108"/>
      <c r="AK810" s="108"/>
      <c r="AL810" s="108"/>
      <c r="AM810" s="108"/>
      <c r="AN810" s="108"/>
      <c r="AO810" s="108"/>
      <c r="AP810" s="108"/>
      <c r="AQ810" s="108"/>
    </row>
    <row r="811" ht="22.5" customHeight="1">
      <c r="B811" s="315" t="str">
        <f>IF(ISBLANK(D811), "Missing ID",
IF(CONCATENATE(E811:AG813)="", "Unused",
IF(AND(ISBLANK(E811), ISBLANK(I811)), "Missing Headline and Content",
IF(ISBLANK(M811), "Missing Is True",
IF(AND(M811&lt;&gt;"Yes", M811&lt;&gt;"No"), "Is True must be Yes or No",
IF(AND($AJ$3, NOT(ISBLANK(N811)), NOT(ISNUMBER(N811))), "Changes to Followers for Likes must be a Number",
IF(AND($AK$3, NOT(ISBLANK(O811)), NOT(ISNUMBER(O811))), "Changes to Followers for Disikes must be a Number",
IF(AND($AL$3, NOT(ISBLANK(P811)), NOT(ISNUMBER(P811))), "Changes to Followers for Shares must be a Number",
IF(AND($AM$3, NOT(ISBLANK(Q811)), NOT(ISNUMBER(Q811))), "Changes to Followers for Flags must be a Number",
IF(AND($AJ$3, NOT(ISBLANK(R811)), NOT(ISNUMBER(R811))), "Changes to Credibility for Likes must be a Number",
IF(AND($AK$3, NOT(ISBLANK(S811)), NOT(ISNUMBER(S811))), "Changes to Credibility for Disikes must be a Number",
IF(AND($AL$3, NOT(ISBLANK(T811)), NOT(ISNUMBER(T811))), "Changes to Credibility for Shares must be a Number",
IF(AND($AM$3, NOT(ISBLANK(U811)), NOT(ISNUMBER(U811))), "Changes to Credibility for Flags must be a Number",
IF(AND($AJ$3, $AP$3, NOT(ISBLANK(V811)), NOT(ISNUMBER(V811))), "Number of Likes must be a Number",
IF(AND($AK$3, $AP$3, NOT(ISBLANK(W811)), NOT(ISNUMBER(W811))), "Number of Disikes must be a Number",
IF(AND($AL$3, $AP$3, NOT(ISBLANK(X811)), NOT(ISNUMBER(X811))), "Number of Shares must be a Number",
IF(AND($AM$3, $AP$3, NOT(ISBLANK(Y811)), NOT(ISNUMBER(Y811))), "Number of Flags must be a Number",
IF(AND($AJ$3, $AP$3, NOT(ISBLANK(V811)), V811&lt;0), "Number of Likes cannot be Negative",
IF(AND($AK$3, $AP$3, NOT(ISBLANK(W811)), W811&lt;0), "Number of Disikes cannot be Negative",
IF(AND($AL$3, $AP$3, NOT(ISBLANK(X811)), X811&lt;0), "Number of Shares cannot be Negative",
IF(AND($AM$3, $AP$3, NOT(ISBLANK(Y811)), Y811&lt;0), "Number of Flags cannot be Negative",
IF(AND(CONCATENATE(Z811:AH811)&lt;&gt;"", Z811=""), "Missing 1st Comment Source Name",
IF(AND(CONCATENATE(Z811:AH811)&lt;&gt;"", AB811=""), "Missing 1st Comment Message",
IF(AND($AN$3, $AP$3, CONCATENATE(Z811:AH811)&lt;&gt;"", AG811=""), "Missing 1st Comment Likes",
IF(AND($AO$3, $AP$3, CONCATENATE(Z811:AH811)&lt;&gt;"", AH811=""), "Missing 1st Comment Dislikes",
IF(AND(CONCATENATE(Z812:AH812)&lt;&gt;"", Z812=""), "Missing 2nd Comment Source Name",
IF(AND(CONCATENATE(Z812:AH812)&lt;&gt;"", AB812=""), "Missing 2nd Comment Message",
IF(AND($AN$3, $AP$3, CONCATENATE(Z812:AH812)&lt;&gt;"", AG812=""), "Missing 2nd Comment Likes",
IF(AND($AO$3, $AP$3, CONCATENATE(Z812:AH812)&lt;&gt;"", AH812=""), "Missing 2nd Comment Dislikes",
IF(AND(CONCATENATE(Z813:AH813)&lt;&gt;"", Z813=""), "Missing 3rd Comment Source Name",
IF(AND(CONCATENATE(Z813:AH813)&lt;&gt;"", AB813=""), "Missing 3rd Comment Message",
IF(AND($AN$3, $AP$3, CONCATENATE(Z813:AH813)&lt;&gt;"", AG813=""), "Missing 3rd Comment Likes",
IF(AND($AO$3, $AP$3, CONCATENATE(Z813:AH813)&lt;&gt;"", AH813=""), "Missing 3rd Comment Dislikes", "Valid"
)))))))))))))))))))))))))))))))))</f>
        <v>Unused</v>
      </c>
      <c r="C811" s="302"/>
      <c r="D811" s="316" t="s">
        <v>1556</v>
      </c>
      <c r="E811" s="317"/>
      <c r="F811" s="302"/>
      <c r="G811" s="302"/>
      <c r="H811" s="305"/>
      <c r="I811" s="317"/>
      <c r="J811" s="302"/>
      <c r="K811" s="302"/>
      <c r="L811" s="305"/>
      <c r="M811" s="319"/>
      <c r="N811" s="450"/>
      <c r="O811" s="451"/>
      <c r="P811" s="451"/>
      <c r="Q811" s="452"/>
      <c r="R811" s="453"/>
      <c r="S811" s="451"/>
      <c r="T811" s="451"/>
      <c r="U811" s="452"/>
      <c r="V811" s="453"/>
      <c r="W811" s="451"/>
      <c r="X811" s="451"/>
      <c r="Y811" s="454"/>
      <c r="Z811" s="325"/>
      <c r="AA811" s="305"/>
      <c r="AB811" s="319"/>
      <c r="AC811" s="302"/>
      <c r="AD811" s="302"/>
      <c r="AE811" s="302"/>
      <c r="AF811" s="305"/>
      <c r="AG811" s="328"/>
      <c r="AH811" s="455"/>
      <c r="AI811" s="108"/>
      <c r="AJ811" s="108"/>
      <c r="AK811" s="108"/>
      <c r="AL811" s="108"/>
      <c r="AM811" s="108"/>
      <c r="AN811" s="108"/>
      <c r="AO811" s="108"/>
      <c r="AP811" s="108"/>
      <c r="AQ811" s="108"/>
    </row>
    <row r="812" ht="22.5" customHeight="1">
      <c r="B812" s="331"/>
      <c r="D812" s="332"/>
      <c r="E812" s="331"/>
      <c r="H812" s="327"/>
      <c r="I812" s="331"/>
      <c r="L812" s="327"/>
      <c r="M812" s="331"/>
      <c r="N812" s="333"/>
      <c r="O812" s="334"/>
      <c r="P812" s="334"/>
      <c r="Q812" s="335"/>
      <c r="R812" s="336"/>
      <c r="S812" s="334"/>
      <c r="T812" s="334"/>
      <c r="U812" s="335"/>
      <c r="V812" s="336"/>
      <c r="W812" s="334"/>
      <c r="X812" s="334"/>
      <c r="Y812" s="337"/>
      <c r="Z812" s="338"/>
      <c r="AA812" s="327"/>
      <c r="AB812" s="326"/>
      <c r="AF812" s="327"/>
      <c r="AG812" s="339"/>
      <c r="AH812" s="456"/>
      <c r="AI812" s="108"/>
      <c r="AJ812" s="108"/>
      <c r="AK812" s="108"/>
      <c r="AL812" s="108"/>
      <c r="AM812" s="108"/>
      <c r="AN812" s="108"/>
      <c r="AO812" s="108"/>
      <c r="AP812" s="108"/>
      <c r="AQ812" s="108"/>
    </row>
    <row r="813" ht="22.5" customHeight="1">
      <c r="B813" s="181"/>
      <c r="C813" s="309"/>
      <c r="D813" s="341"/>
      <c r="E813" s="181"/>
      <c r="F813" s="309"/>
      <c r="G813" s="309"/>
      <c r="H813" s="310"/>
      <c r="I813" s="181"/>
      <c r="J813" s="309"/>
      <c r="K813" s="309"/>
      <c r="L813" s="310"/>
      <c r="M813" s="181"/>
      <c r="N813" s="342"/>
      <c r="O813" s="343"/>
      <c r="P813" s="343"/>
      <c r="Q813" s="344"/>
      <c r="R813" s="345"/>
      <c r="S813" s="343"/>
      <c r="T813" s="343"/>
      <c r="U813" s="344"/>
      <c r="V813" s="345"/>
      <c r="W813" s="343"/>
      <c r="X813" s="343"/>
      <c r="Y813" s="346"/>
      <c r="Z813" s="347"/>
      <c r="AA813" s="310"/>
      <c r="AB813" s="348"/>
      <c r="AC813" s="309"/>
      <c r="AD813" s="309"/>
      <c r="AE813" s="309"/>
      <c r="AF813" s="310"/>
      <c r="AG813" s="349"/>
      <c r="AH813" s="457"/>
      <c r="AI813" s="108"/>
      <c r="AJ813" s="108"/>
      <c r="AK813" s="108"/>
      <c r="AL813" s="108"/>
      <c r="AM813" s="108"/>
      <c r="AN813" s="108"/>
      <c r="AO813" s="108"/>
      <c r="AP813" s="108"/>
      <c r="AQ813" s="108"/>
    </row>
    <row r="814" ht="22.5" customHeight="1">
      <c r="B814" s="315" t="str">
        <f>IF(ISBLANK(D814), "Missing ID",
IF(CONCATENATE(E814:AG816)="", "Unused",
IF(AND(ISBLANK(E814), ISBLANK(I814)), "Missing Headline and Content",
IF(ISBLANK(M814), "Missing Is True",
IF(AND(M814&lt;&gt;"Yes", M814&lt;&gt;"No"), "Is True must be Yes or No",
IF(AND($AJ$3, NOT(ISBLANK(N814)), NOT(ISNUMBER(N814))), "Changes to Followers for Likes must be a Number",
IF(AND($AK$3, NOT(ISBLANK(O814)), NOT(ISNUMBER(O814))), "Changes to Followers for Disikes must be a Number",
IF(AND($AL$3, NOT(ISBLANK(P814)), NOT(ISNUMBER(P814))), "Changes to Followers for Shares must be a Number",
IF(AND($AM$3, NOT(ISBLANK(Q814)), NOT(ISNUMBER(Q814))), "Changes to Followers for Flags must be a Number",
IF(AND($AJ$3, NOT(ISBLANK(R814)), NOT(ISNUMBER(R814))), "Changes to Credibility for Likes must be a Number",
IF(AND($AK$3, NOT(ISBLANK(S814)), NOT(ISNUMBER(S814))), "Changes to Credibility for Disikes must be a Number",
IF(AND($AL$3, NOT(ISBLANK(T814)), NOT(ISNUMBER(T814))), "Changes to Credibility for Shares must be a Number",
IF(AND($AM$3, NOT(ISBLANK(U814)), NOT(ISNUMBER(U814))), "Changes to Credibility for Flags must be a Number",
IF(AND($AJ$3, $AP$3, NOT(ISBLANK(V814)), NOT(ISNUMBER(V814))), "Number of Likes must be a Number",
IF(AND($AK$3, $AP$3, NOT(ISBLANK(W814)), NOT(ISNUMBER(W814))), "Number of Disikes must be a Number",
IF(AND($AL$3, $AP$3, NOT(ISBLANK(X814)), NOT(ISNUMBER(X814))), "Number of Shares must be a Number",
IF(AND($AM$3, $AP$3, NOT(ISBLANK(Y814)), NOT(ISNUMBER(Y814))), "Number of Flags must be a Number",
IF(AND($AJ$3, $AP$3, NOT(ISBLANK(V814)), V814&lt;0), "Number of Likes cannot be Negative",
IF(AND($AK$3, $AP$3, NOT(ISBLANK(W814)), W814&lt;0), "Number of Disikes cannot be Negative",
IF(AND($AL$3, $AP$3, NOT(ISBLANK(X814)), X814&lt;0), "Number of Shares cannot be Negative",
IF(AND($AM$3, $AP$3, NOT(ISBLANK(Y814)), Y814&lt;0), "Number of Flags cannot be Negative",
IF(AND(CONCATENATE(Z814:AH814)&lt;&gt;"", Z814=""), "Missing 1st Comment Source Name",
IF(AND(CONCATENATE(Z814:AH814)&lt;&gt;"", AB814=""), "Missing 1st Comment Message",
IF(AND($AN$3, $AP$3, CONCATENATE(Z814:AH814)&lt;&gt;"", AG814=""), "Missing 1st Comment Likes",
IF(AND($AO$3, $AP$3, CONCATENATE(Z814:AH814)&lt;&gt;"", AH814=""), "Missing 1st Comment Dislikes",
IF(AND(CONCATENATE(Z815:AH815)&lt;&gt;"", Z815=""), "Missing 2nd Comment Source Name",
IF(AND(CONCATENATE(Z815:AH815)&lt;&gt;"", AB815=""), "Missing 2nd Comment Message",
IF(AND($AN$3, $AP$3, CONCATENATE(Z815:AH815)&lt;&gt;"", AG815=""), "Missing 2nd Comment Likes",
IF(AND($AO$3, $AP$3, CONCATENATE(Z815:AH815)&lt;&gt;"", AH815=""), "Missing 2nd Comment Dislikes",
IF(AND(CONCATENATE(Z816:AH816)&lt;&gt;"", Z816=""), "Missing 3rd Comment Source Name",
IF(AND(CONCATENATE(Z816:AH816)&lt;&gt;"", AB816=""), "Missing 3rd Comment Message",
IF(AND($AN$3, $AP$3, CONCATENATE(Z816:AH816)&lt;&gt;"", AG816=""), "Missing 3rd Comment Likes",
IF(AND($AO$3, $AP$3, CONCATENATE(Z816:AH816)&lt;&gt;"", AH816=""), "Missing 3rd Comment Dislikes", "Valid"
)))))))))))))))))))))))))))))))))</f>
        <v>Unused</v>
      </c>
      <c r="C814" s="302"/>
      <c r="D814" s="351" t="s">
        <v>1557</v>
      </c>
      <c r="E814" s="352"/>
      <c r="F814" s="302"/>
      <c r="G814" s="302"/>
      <c r="H814" s="305"/>
      <c r="I814" s="352"/>
      <c r="J814" s="302"/>
      <c r="K814" s="302"/>
      <c r="L814" s="305"/>
      <c r="M814" s="354"/>
      <c r="N814" s="355"/>
      <c r="O814" s="356"/>
      <c r="P814" s="356"/>
      <c r="Q814" s="357"/>
      <c r="R814" s="358"/>
      <c r="S814" s="356"/>
      <c r="T814" s="356"/>
      <c r="U814" s="357"/>
      <c r="V814" s="358"/>
      <c r="W814" s="356"/>
      <c r="X814" s="356"/>
      <c r="Y814" s="359"/>
      <c r="Z814" s="360"/>
      <c r="AA814" s="305"/>
      <c r="AB814" s="354"/>
      <c r="AC814" s="302"/>
      <c r="AD814" s="302"/>
      <c r="AE814" s="302"/>
      <c r="AF814" s="305"/>
      <c r="AG814" s="361"/>
      <c r="AH814" s="458"/>
      <c r="AI814" s="108"/>
      <c r="AJ814" s="108"/>
      <c r="AK814" s="108"/>
      <c r="AL814" s="108"/>
      <c r="AM814" s="108"/>
      <c r="AN814" s="108"/>
      <c r="AO814" s="108"/>
      <c r="AP814" s="108"/>
      <c r="AQ814" s="108"/>
    </row>
    <row r="815" ht="22.5" customHeight="1">
      <c r="B815" s="331"/>
      <c r="D815" s="363"/>
      <c r="E815" s="331"/>
      <c r="H815" s="327"/>
      <c r="I815" s="331"/>
      <c r="L815" s="327"/>
      <c r="M815" s="331"/>
      <c r="N815" s="333"/>
      <c r="O815" s="334"/>
      <c r="P815" s="334"/>
      <c r="Q815" s="335"/>
      <c r="R815" s="336"/>
      <c r="S815" s="334"/>
      <c r="T815" s="334"/>
      <c r="U815" s="335"/>
      <c r="V815" s="336"/>
      <c r="W815" s="334"/>
      <c r="X815" s="334"/>
      <c r="Y815" s="337"/>
      <c r="Z815" s="364"/>
      <c r="AA815" s="327"/>
      <c r="AB815" s="365"/>
      <c r="AF815" s="327"/>
      <c r="AG815" s="366"/>
      <c r="AH815" s="367"/>
      <c r="AI815" s="108"/>
      <c r="AJ815" s="108"/>
      <c r="AK815" s="108"/>
      <c r="AL815" s="108"/>
      <c r="AM815" s="108"/>
      <c r="AN815" s="108"/>
      <c r="AO815" s="108"/>
      <c r="AP815" s="108"/>
      <c r="AQ815" s="108"/>
    </row>
    <row r="816" ht="22.5" customHeight="1">
      <c r="B816" s="181"/>
      <c r="C816" s="309"/>
      <c r="D816" s="368"/>
      <c r="E816" s="181"/>
      <c r="F816" s="309"/>
      <c r="G816" s="309"/>
      <c r="H816" s="310"/>
      <c r="I816" s="181"/>
      <c r="J816" s="309"/>
      <c r="K816" s="309"/>
      <c r="L816" s="310"/>
      <c r="M816" s="181"/>
      <c r="N816" s="342"/>
      <c r="O816" s="343"/>
      <c r="P816" s="343"/>
      <c r="Q816" s="344"/>
      <c r="R816" s="345"/>
      <c r="S816" s="343"/>
      <c r="T816" s="343"/>
      <c r="U816" s="344"/>
      <c r="V816" s="345"/>
      <c r="W816" s="343"/>
      <c r="X816" s="343"/>
      <c r="Y816" s="346"/>
      <c r="Z816" s="369"/>
      <c r="AA816" s="310"/>
      <c r="AB816" s="370"/>
      <c r="AC816" s="309"/>
      <c r="AD816" s="309"/>
      <c r="AE816" s="309"/>
      <c r="AF816" s="310"/>
      <c r="AG816" s="371"/>
      <c r="AH816" s="372"/>
      <c r="AI816" s="108"/>
      <c r="AJ816" s="108"/>
      <c r="AK816" s="108"/>
      <c r="AL816" s="108"/>
      <c r="AM816" s="108"/>
      <c r="AN816" s="108"/>
      <c r="AO816" s="108"/>
      <c r="AP816" s="108"/>
      <c r="AQ816" s="108"/>
    </row>
    <row r="817" ht="22.5" customHeight="1">
      <c r="B817" s="315" t="str">
        <f>IF(ISBLANK(D817), "Missing ID",
IF(CONCATENATE(E817:AG819)="", "Unused",
IF(AND(ISBLANK(E817), ISBLANK(I817)), "Missing Headline and Content",
IF(ISBLANK(M817), "Missing Is True",
IF(AND(M817&lt;&gt;"Yes", M817&lt;&gt;"No"), "Is True must be Yes or No",
IF(AND($AJ$3, NOT(ISBLANK(N817)), NOT(ISNUMBER(N817))), "Changes to Followers for Likes must be a Number",
IF(AND($AK$3, NOT(ISBLANK(O817)), NOT(ISNUMBER(O817))), "Changes to Followers for Disikes must be a Number",
IF(AND($AL$3, NOT(ISBLANK(P817)), NOT(ISNUMBER(P817))), "Changes to Followers for Shares must be a Number",
IF(AND($AM$3, NOT(ISBLANK(Q817)), NOT(ISNUMBER(Q817))), "Changes to Followers for Flags must be a Number",
IF(AND($AJ$3, NOT(ISBLANK(R817)), NOT(ISNUMBER(R817))), "Changes to Credibility for Likes must be a Number",
IF(AND($AK$3, NOT(ISBLANK(S817)), NOT(ISNUMBER(S817))), "Changes to Credibility for Disikes must be a Number",
IF(AND($AL$3, NOT(ISBLANK(T817)), NOT(ISNUMBER(T817))), "Changes to Credibility for Shares must be a Number",
IF(AND($AM$3, NOT(ISBLANK(U817)), NOT(ISNUMBER(U817))), "Changes to Credibility for Flags must be a Number",
IF(AND($AJ$3, $AP$3, NOT(ISBLANK(V817)), NOT(ISNUMBER(V817))), "Number of Likes must be a Number",
IF(AND($AK$3, $AP$3, NOT(ISBLANK(W817)), NOT(ISNUMBER(W817))), "Number of Disikes must be a Number",
IF(AND($AL$3, $AP$3, NOT(ISBLANK(X817)), NOT(ISNUMBER(X817))), "Number of Shares must be a Number",
IF(AND($AM$3, $AP$3, NOT(ISBLANK(Y817)), NOT(ISNUMBER(Y817))), "Number of Flags must be a Number",
IF(AND($AJ$3, $AP$3, NOT(ISBLANK(V817)), V817&lt;0), "Number of Likes cannot be Negative",
IF(AND($AK$3, $AP$3, NOT(ISBLANK(W817)), W817&lt;0), "Number of Disikes cannot be Negative",
IF(AND($AL$3, $AP$3, NOT(ISBLANK(X817)), X817&lt;0), "Number of Shares cannot be Negative",
IF(AND($AM$3, $AP$3, NOT(ISBLANK(Y817)), Y817&lt;0), "Number of Flags cannot be Negative",
IF(AND(CONCATENATE(Z817:AH817)&lt;&gt;"", Z817=""), "Missing 1st Comment Source Name",
IF(AND(CONCATENATE(Z817:AH817)&lt;&gt;"", AB817=""), "Missing 1st Comment Message",
IF(AND($AN$3, $AP$3, CONCATENATE(Z817:AH817)&lt;&gt;"", AG817=""), "Missing 1st Comment Likes",
IF(AND($AO$3, $AP$3, CONCATENATE(Z817:AH817)&lt;&gt;"", AH817=""), "Missing 1st Comment Dislikes",
IF(AND(CONCATENATE(Z818:AH818)&lt;&gt;"", Z818=""), "Missing 2nd Comment Source Name",
IF(AND(CONCATENATE(Z818:AH818)&lt;&gt;"", AB818=""), "Missing 2nd Comment Message",
IF(AND($AN$3, $AP$3, CONCATENATE(Z818:AH818)&lt;&gt;"", AG818=""), "Missing 2nd Comment Likes",
IF(AND($AO$3, $AP$3, CONCATENATE(Z818:AH818)&lt;&gt;"", AH818=""), "Missing 2nd Comment Dislikes",
IF(AND(CONCATENATE(Z819:AH819)&lt;&gt;"", Z819=""), "Missing 3rd Comment Source Name",
IF(AND(CONCATENATE(Z819:AH819)&lt;&gt;"", AB819=""), "Missing 3rd Comment Message",
IF(AND($AN$3, $AP$3, CONCATENATE(Z819:AH819)&lt;&gt;"", AG819=""), "Missing 3rd Comment Likes",
IF(AND($AO$3, $AP$3, CONCATENATE(Z819:AH819)&lt;&gt;"", AH819=""), "Missing 3rd Comment Dislikes", "Valid"
)))))))))))))))))))))))))))))))))</f>
        <v>Unused</v>
      </c>
      <c r="C817" s="302"/>
      <c r="D817" s="316" t="s">
        <v>1558</v>
      </c>
      <c r="E817" s="317"/>
      <c r="F817" s="302"/>
      <c r="G817" s="302"/>
      <c r="H817" s="305"/>
      <c r="I817" s="317"/>
      <c r="J817" s="302"/>
      <c r="K817" s="302"/>
      <c r="L817" s="305"/>
      <c r="M817" s="319"/>
      <c r="N817" s="450"/>
      <c r="O817" s="451"/>
      <c r="P817" s="451"/>
      <c r="Q817" s="452"/>
      <c r="R817" s="453"/>
      <c r="S817" s="451"/>
      <c r="T817" s="451"/>
      <c r="U817" s="452"/>
      <c r="V817" s="453"/>
      <c r="W817" s="451"/>
      <c r="X817" s="451"/>
      <c r="Y817" s="454"/>
      <c r="Z817" s="325"/>
      <c r="AA817" s="305"/>
      <c r="AB817" s="319"/>
      <c r="AC817" s="302"/>
      <c r="AD817" s="302"/>
      <c r="AE817" s="302"/>
      <c r="AF817" s="305"/>
      <c r="AG817" s="328"/>
      <c r="AH817" s="455"/>
      <c r="AI817" s="108"/>
      <c r="AJ817" s="108"/>
      <c r="AK817" s="108"/>
      <c r="AL817" s="108"/>
      <c r="AM817" s="108"/>
      <c r="AN817" s="108"/>
      <c r="AO817" s="108"/>
      <c r="AP817" s="108"/>
      <c r="AQ817" s="108"/>
    </row>
    <row r="818" ht="22.5" customHeight="1">
      <c r="B818" s="331"/>
      <c r="D818" s="332"/>
      <c r="E818" s="331"/>
      <c r="H818" s="327"/>
      <c r="I818" s="331"/>
      <c r="L818" s="327"/>
      <c r="M818" s="331"/>
      <c r="N818" s="333"/>
      <c r="O818" s="334"/>
      <c r="P818" s="334"/>
      <c r="Q818" s="335"/>
      <c r="R818" s="336"/>
      <c r="S818" s="334"/>
      <c r="T818" s="334"/>
      <c r="U818" s="335"/>
      <c r="V818" s="336"/>
      <c r="W818" s="334"/>
      <c r="X818" s="334"/>
      <c r="Y818" s="337"/>
      <c r="Z818" s="338"/>
      <c r="AA818" s="327"/>
      <c r="AB818" s="326"/>
      <c r="AF818" s="327"/>
      <c r="AG818" s="339"/>
      <c r="AH818" s="456"/>
      <c r="AI818" s="108"/>
      <c r="AJ818" s="108"/>
      <c r="AK818" s="108"/>
      <c r="AL818" s="108"/>
      <c r="AM818" s="108"/>
      <c r="AN818" s="108"/>
      <c r="AO818" s="108"/>
      <c r="AP818" s="108"/>
      <c r="AQ818" s="108"/>
    </row>
    <row r="819" ht="22.5" customHeight="1">
      <c r="B819" s="181"/>
      <c r="C819" s="309"/>
      <c r="D819" s="341"/>
      <c r="E819" s="181"/>
      <c r="F819" s="309"/>
      <c r="G819" s="309"/>
      <c r="H819" s="310"/>
      <c r="I819" s="181"/>
      <c r="J819" s="309"/>
      <c r="K819" s="309"/>
      <c r="L819" s="310"/>
      <c r="M819" s="181"/>
      <c r="N819" s="342"/>
      <c r="O819" s="343"/>
      <c r="P819" s="343"/>
      <c r="Q819" s="344"/>
      <c r="R819" s="345"/>
      <c r="S819" s="343"/>
      <c r="T819" s="343"/>
      <c r="U819" s="344"/>
      <c r="V819" s="345"/>
      <c r="W819" s="343"/>
      <c r="X819" s="343"/>
      <c r="Y819" s="346"/>
      <c r="Z819" s="347"/>
      <c r="AA819" s="310"/>
      <c r="AB819" s="348"/>
      <c r="AC819" s="309"/>
      <c r="AD819" s="309"/>
      <c r="AE819" s="309"/>
      <c r="AF819" s="310"/>
      <c r="AG819" s="349"/>
      <c r="AH819" s="457"/>
      <c r="AI819" s="108"/>
      <c r="AJ819" s="108"/>
      <c r="AK819" s="108"/>
      <c r="AL819" s="108"/>
      <c r="AM819" s="108"/>
      <c r="AN819" s="108"/>
      <c r="AO819" s="108"/>
      <c r="AP819" s="108"/>
      <c r="AQ819" s="108"/>
    </row>
    <row r="820" ht="22.5" customHeight="1">
      <c r="B820" s="315" t="str">
        <f>IF(ISBLANK(D820), "Missing ID",
IF(CONCATENATE(E820:AG822)="", "Unused",
IF(AND(ISBLANK(E820), ISBLANK(I820)), "Missing Headline and Content",
IF(ISBLANK(M820), "Missing Is True",
IF(AND(M820&lt;&gt;"Yes", M820&lt;&gt;"No"), "Is True must be Yes or No",
IF(AND($AJ$3, NOT(ISBLANK(N820)), NOT(ISNUMBER(N820))), "Changes to Followers for Likes must be a Number",
IF(AND($AK$3, NOT(ISBLANK(O820)), NOT(ISNUMBER(O820))), "Changes to Followers for Disikes must be a Number",
IF(AND($AL$3, NOT(ISBLANK(P820)), NOT(ISNUMBER(P820))), "Changes to Followers for Shares must be a Number",
IF(AND($AM$3, NOT(ISBLANK(Q820)), NOT(ISNUMBER(Q820))), "Changes to Followers for Flags must be a Number",
IF(AND($AJ$3, NOT(ISBLANK(R820)), NOT(ISNUMBER(R820))), "Changes to Credibility for Likes must be a Number",
IF(AND($AK$3, NOT(ISBLANK(S820)), NOT(ISNUMBER(S820))), "Changes to Credibility for Disikes must be a Number",
IF(AND($AL$3, NOT(ISBLANK(T820)), NOT(ISNUMBER(T820))), "Changes to Credibility for Shares must be a Number",
IF(AND($AM$3, NOT(ISBLANK(U820)), NOT(ISNUMBER(U820))), "Changes to Credibility for Flags must be a Number",
IF(AND($AJ$3, $AP$3, NOT(ISBLANK(V820)), NOT(ISNUMBER(V820))), "Number of Likes must be a Number",
IF(AND($AK$3, $AP$3, NOT(ISBLANK(W820)), NOT(ISNUMBER(W820))), "Number of Disikes must be a Number",
IF(AND($AL$3, $AP$3, NOT(ISBLANK(X820)), NOT(ISNUMBER(X820))), "Number of Shares must be a Number",
IF(AND($AM$3, $AP$3, NOT(ISBLANK(Y820)), NOT(ISNUMBER(Y820))), "Number of Flags must be a Number",
IF(AND($AJ$3, $AP$3, NOT(ISBLANK(V820)), V820&lt;0), "Number of Likes cannot be Negative",
IF(AND($AK$3, $AP$3, NOT(ISBLANK(W820)), W820&lt;0), "Number of Disikes cannot be Negative",
IF(AND($AL$3, $AP$3, NOT(ISBLANK(X820)), X820&lt;0), "Number of Shares cannot be Negative",
IF(AND($AM$3, $AP$3, NOT(ISBLANK(Y820)), Y820&lt;0), "Number of Flags cannot be Negative",
IF(AND(CONCATENATE(Z820:AH820)&lt;&gt;"", Z820=""), "Missing 1st Comment Source Name",
IF(AND(CONCATENATE(Z820:AH820)&lt;&gt;"", AB820=""), "Missing 1st Comment Message",
IF(AND($AN$3, $AP$3, CONCATENATE(Z820:AH820)&lt;&gt;"", AG820=""), "Missing 1st Comment Likes",
IF(AND($AO$3, $AP$3, CONCATENATE(Z820:AH820)&lt;&gt;"", AH820=""), "Missing 1st Comment Dislikes",
IF(AND(CONCATENATE(Z821:AH821)&lt;&gt;"", Z821=""), "Missing 2nd Comment Source Name",
IF(AND(CONCATENATE(Z821:AH821)&lt;&gt;"", AB821=""), "Missing 2nd Comment Message",
IF(AND($AN$3, $AP$3, CONCATENATE(Z821:AH821)&lt;&gt;"", AG821=""), "Missing 2nd Comment Likes",
IF(AND($AO$3, $AP$3, CONCATENATE(Z821:AH821)&lt;&gt;"", AH821=""), "Missing 2nd Comment Dislikes",
IF(AND(CONCATENATE(Z822:AH822)&lt;&gt;"", Z822=""), "Missing 3rd Comment Source Name",
IF(AND(CONCATENATE(Z822:AH822)&lt;&gt;"", AB822=""), "Missing 3rd Comment Message",
IF(AND($AN$3, $AP$3, CONCATENATE(Z822:AH822)&lt;&gt;"", AG822=""), "Missing 3rd Comment Likes",
IF(AND($AO$3, $AP$3, CONCATENATE(Z822:AH822)&lt;&gt;"", AH822=""), "Missing 3rd Comment Dislikes", "Valid"
)))))))))))))))))))))))))))))))))</f>
        <v>Unused</v>
      </c>
      <c r="C820" s="302"/>
      <c r="D820" s="351" t="s">
        <v>1559</v>
      </c>
      <c r="E820" s="352"/>
      <c r="F820" s="302"/>
      <c r="G820" s="302"/>
      <c r="H820" s="305"/>
      <c r="I820" s="352"/>
      <c r="J820" s="302"/>
      <c r="K820" s="302"/>
      <c r="L820" s="305"/>
      <c r="M820" s="354"/>
      <c r="N820" s="355"/>
      <c r="O820" s="356"/>
      <c r="P820" s="356"/>
      <c r="Q820" s="357"/>
      <c r="R820" s="358"/>
      <c r="S820" s="356"/>
      <c r="T820" s="356"/>
      <c r="U820" s="357"/>
      <c r="V820" s="358"/>
      <c r="W820" s="356"/>
      <c r="X820" s="356"/>
      <c r="Y820" s="359"/>
      <c r="Z820" s="360"/>
      <c r="AA820" s="305"/>
      <c r="AB820" s="354"/>
      <c r="AC820" s="302"/>
      <c r="AD820" s="302"/>
      <c r="AE820" s="302"/>
      <c r="AF820" s="305"/>
      <c r="AG820" s="361"/>
      <c r="AH820" s="458"/>
      <c r="AI820" s="108"/>
      <c r="AJ820" s="108"/>
      <c r="AK820" s="108"/>
      <c r="AL820" s="108"/>
      <c r="AM820" s="108"/>
      <c r="AN820" s="108"/>
      <c r="AO820" s="108"/>
      <c r="AP820" s="108"/>
      <c r="AQ820" s="108"/>
    </row>
    <row r="821" ht="22.5" customHeight="1">
      <c r="B821" s="331"/>
      <c r="D821" s="363"/>
      <c r="E821" s="331"/>
      <c r="H821" s="327"/>
      <c r="I821" s="331"/>
      <c r="L821" s="327"/>
      <c r="M821" s="331"/>
      <c r="N821" s="333"/>
      <c r="O821" s="334"/>
      <c r="P821" s="334"/>
      <c r="Q821" s="335"/>
      <c r="R821" s="336"/>
      <c r="S821" s="334"/>
      <c r="T821" s="334"/>
      <c r="U821" s="335"/>
      <c r="V821" s="336"/>
      <c r="W821" s="334"/>
      <c r="X821" s="334"/>
      <c r="Y821" s="337"/>
      <c r="Z821" s="364"/>
      <c r="AA821" s="327"/>
      <c r="AB821" s="365"/>
      <c r="AF821" s="327"/>
      <c r="AG821" s="366"/>
      <c r="AH821" s="367"/>
      <c r="AI821" s="108"/>
      <c r="AJ821" s="108"/>
      <c r="AK821" s="108"/>
      <c r="AL821" s="108"/>
      <c r="AM821" s="108"/>
      <c r="AN821" s="108"/>
      <c r="AO821" s="108"/>
      <c r="AP821" s="108"/>
      <c r="AQ821" s="108"/>
    </row>
    <row r="822" ht="22.5" customHeight="1">
      <c r="B822" s="181"/>
      <c r="C822" s="309"/>
      <c r="D822" s="368"/>
      <c r="E822" s="181"/>
      <c r="F822" s="309"/>
      <c r="G822" s="309"/>
      <c r="H822" s="310"/>
      <c r="I822" s="181"/>
      <c r="J822" s="309"/>
      <c r="K822" s="309"/>
      <c r="L822" s="310"/>
      <c r="M822" s="181"/>
      <c r="N822" s="342"/>
      <c r="O822" s="343"/>
      <c r="P822" s="343"/>
      <c r="Q822" s="344"/>
      <c r="R822" s="345"/>
      <c r="S822" s="343"/>
      <c r="T822" s="343"/>
      <c r="U822" s="344"/>
      <c r="V822" s="345"/>
      <c r="W822" s="343"/>
      <c r="X822" s="343"/>
      <c r="Y822" s="346"/>
      <c r="Z822" s="369"/>
      <c r="AA822" s="310"/>
      <c r="AB822" s="370"/>
      <c r="AC822" s="309"/>
      <c r="AD822" s="309"/>
      <c r="AE822" s="309"/>
      <c r="AF822" s="310"/>
      <c r="AG822" s="371"/>
      <c r="AH822" s="372"/>
      <c r="AI822" s="108"/>
      <c r="AJ822" s="108"/>
      <c r="AK822" s="108"/>
      <c r="AL822" s="108"/>
      <c r="AM822" s="108"/>
      <c r="AN822" s="108"/>
      <c r="AO822" s="108"/>
      <c r="AP822" s="108"/>
      <c r="AQ822" s="108"/>
    </row>
    <row r="823" ht="22.5" customHeight="1">
      <c r="B823" s="315" t="str">
        <f>IF(ISBLANK(D823), "Missing ID",
IF(CONCATENATE(E823:AG825)="", "Unused",
IF(AND(ISBLANK(E823), ISBLANK(I823)), "Missing Headline and Content",
IF(ISBLANK(M823), "Missing Is True",
IF(AND(M823&lt;&gt;"Yes", M823&lt;&gt;"No"), "Is True must be Yes or No",
IF(AND($AJ$3, NOT(ISBLANK(N823)), NOT(ISNUMBER(N823))), "Changes to Followers for Likes must be a Number",
IF(AND($AK$3, NOT(ISBLANK(O823)), NOT(ISNUMBER(O823))), "Changes to Followers for Disikes must be a Number",
IF(AND($AL$3, NOT(ISBLANK(P823)), NOT(ISNUMBER(P823))), "Changes to Followers for Shares must be a Number",
IF(AND($AM$3, NOT(ISBLANK(Q823)), NOT(ISNUMBER(Q823))), "Changes to Followers for Flags must be a Number",
IF(AND($AJ$3, NOT(ISBLANK(R823)), NOT(ISNUMBER(R823))), "Changes to Credibility for Likes must be a Number",
IF(AND($AK$3, NOT(ISBLANK(S823)), NOT(ISNUMBER(S823))), "Changes to Credibility for Disikes must be a Number",
IF(AND($AL$3, NOT(ISBLANK(T823)), NOT(ISNUMBER(T823))), "Changes to Credibility for Shares must be a Number",
IF(AND($AM$3, NOT(ISBLANK(U823)), NOT(ISNUMBER(U823))), "Changes to Credibility for Flags must be a Number",
IF(AND($AJ$3, $AP$3, NOT(ISBLANK(V823)), NOT(ISNUMBER(V823))), "Number of Likes must be a Number",
IF(AND($AK$3, $AP$3, NOT(ISBLANK(W823)), NOT(ISNUMBER(W823))), "Number of Disikes must be a Number",
IF(AND($AL$3, $AP$3, NOT(ISBLANK(X823)), NOT(ISNUMBER(X823))), "Number of Shares must be a Number",
IF(AND($AM$3, $AP$3, NOT(ISBLANK(Y823)), NOT(ISNUMBER(Y823))), "Number of Flags must be a Number",
IF(AND($AJ$3, $AP$3, NOT(ISBLANK(V823)), V823&lt;0), "Number of Likes cannot be Negative",
IF(AND($AK$3, $AP$3, NOT(ISBLANK(W823)), W823&lt;0), "Number of Disikes cannot be Negative",
IF(AND($AL$3, $AP$3, NOT(ISBLANK(X823)), X823&lt;0), "Number of Shares cannot be Negative",
IF(AND($AM$3, $AP$3, NOT(ISBLANK(Y823)), Y823&lt;0), "Number of Flags cannot be Negative",
IF(AND(CONCATENATE(Z823:AH823)&lt;&gt;"", Z823=""), "Missing 1st Comment Source Name",
IF(AND(CONCATENATE(Z823:AH823)&lt;&gt;"", AB823=""), "Missing 1st Comment Message",
IF(AND($AN$3, $AP$3, CONCATENATE(Z823:AH823)&lt;&gt;"", AG823=""), "Missing 1st Comment Likes",
IF(AND($AO$3, $AP$3, CONCATENATE(Z823:AH823)&lt;&gt;"", AH823=""), "Missing 1st Comment Dislikes",
IF(AND(CONCATENATE(Z824:AH824)&lt;&gt;"", Z824=""), "Missing 2nd Comment Source Name",
IF(AND(CONCATENATE(Z824:AH824)&lt;&gt;"", AB824=""), "Missing 2nd Comment Message",
IF(AND($AN$3, $AP$3, CONCATENATE(Z824:AH824)&lt;&gt;"", AG824=""), "Missing 2nd Comment Likes",
IF(AND($AO$3, $AP$3, CONCATENATE(Z824:AH824)&lt;&gt;"", AH824=""), "Missing 2nd Comment Dislikes",
IF(AND(CONCATENATE(Z825:AH825)&lt;&gt;"", Z825=""), "Missing 3rd Comment Source Name",
IF(AND(CONCATENATE(Z825:AH825)&lt;&gt;"", AB825=""), "Missing 3rd Comment Message",
IF(AND($AN$3, $AP$3, CONCATENATE(Z825:AH825)&lt;&gt;"", AG825=""), "Missing 3rd Comment Likes",
IF(AND($AO$3, $AP$3, CONCATENATE(Z825:AH825)&lt;&gt;"", AH825=""), "Missing 3rd Comment Dislikes", "Valid"
)))))))))))))))))))))))))))))))))</f>
        <v>Unused</v>
      </c>
      <c r="C823" s="302"/>
      <c r="D823" s="316" t="s">
        <v>1560</v>
      </c>
      <c r="E823" s="317"/>
      <c r="F823" s="302"/>
      <c r="G823" s="302"/>
      <c r="H823" s="305"/>
      <c r="I823" s="317"/>
      <c r="J823" s="302"/>
      <c r="K823" s="302"/>
      <c r="L823" s="305"/>
      <c r="M823" s="319"/>
      <c r="N823" s="450"/>
      <c r="O823" s="451"/>
      <c r="P823" s="451"/>
      <c r="Q823" s="452"/>
      <c r="R823" s="453"/>
      <c r="S823" s="451"/>
      <c r="T823" s="451"/>
      <c r="U823" s="452"/>
      <c r="V823" s="453"/>
      <c r="W823" s="451"/>
      <c r="X823" s="451"/>
      <c r="Y823" s="454"/>
      <c r="Z823" s="325"/>
      <c r="AA823" s="305"/>
      <c r="AB823" s="319"/>
      <c r="AC823" s="302"/>
      <c r="AD823" s="302"/>
      <c r="AE823" s="302"/>
      <c r="AF823" s="305"/>
      <c r="AG823" s="328"/>
      <c r="AH823" s="455"/>
      <c r="AI823" s="108"/>
      <c r="AJ823" s="108"/>
      <c r="AK823" s="108"/>
      <c r="AL823" s="108"/>
      <c r="AM823" s="108"/>
      <c r="AN823" s="108"/>
      <c r="AO823" s="108"/>
      <c r="AP823" s="108"/>
      <c r="AQ823" s="108"/>
    </row>
    <row r="824" ht="22.5" customHeight="1">
      <c r="B824" s="331"/>
      <c r="D824" s="332"/>
      <c r="E824" s="331"/>
      <c r="H824" s="327"/>
      <c r="I824" s="331"/>
      <c r="L824" s="327"/>
      <c r="M824" s="331"/>
      <c r="N824" s="333"/>
      <c r="O824" s="334"/>
      <c r="P824" s="334"/>
      <c r="Q824" s="335"/>
      <c r="R824" s="336"/>
      <c r="S824" s="334"/>
      <c r="T824" s="334"/>
      <c r="U824" s="335"/>
      <c r="V824" s="336"/>
      <c r="W824" s="334"/>
      <c r="X824" s="334"/>
      <c r="Y824" s="337"/>
      <c r="Z824" s="338"/>
      <c r="AA824" s="327"/>
      <c r="AB824" s="326"/>
      <c r="AF824" s="327"/>
      <c r="AG824" s="339"/>
      <c r="AH824" s="456"/>
      <c r="AI824" s="108"/>
      <c r="AJ824" s="108"/>
      <c r="AK824" s="108"/>
      <c r="AL824" s="108"/>
      <c r="AM824" s="108"/>
      <c r="AN824" s="108"/>
      <c r="AO824" s="108"/>
      <c r="AP824" s="108"/>
      <c r="AQ824" s="108"/>
    </row>
    <row r="825" ht="22.5" customHeight="1">
      <c r="B825" s="181"/>
      <c r="C825" s="309"/>
      <c r="D825" s="341"/>
      <c r="E825" s="181"/>
      <c r="F825" s="309"/>
      <c r="G825" s="309"/>
      <c r="H825" s="310"/>
      <c r="I825" s="181"/>
      <c r="J825" s="309"/>
      <c r="K825" s="309"/>
      <c r="L825" s="310"/>
      <c r="M825" s="181"/>
      <c r="N825" s="342"/>
      <c r="O825" s="343"/>
      <c r="P825" s="343"/>
      <c r="Q825" s="344"/>
      <c r="R825" s="345"/>
      <c r="S825" s="343"/>
      <c r="T825" s="343"/>
      <c r="U825" s="344"/>
      <c r="V825" s="345"/>
      <c r="W825" s="343"/>
      <c r="X825" s="343"/>
      <c r="Y825" s="346"/>
      <c r="Z825" s="347"/>
      <c r="AA825" s="310"/>
      <c r="AB825" s="348"/>
      <c r="AC825" s="309"/>
      <c r="AD825" s="309"/>
      <c r="AE825" s="309"/>
      <c r="AF825" s="310"/>
      <c r="AG825" s="349"/>
      <c r="AH825" s="457"/>
      <c r="AI825" s="108"/>
      <c r="AJ825" s="108"/>
      <c r="AK825" s="108"/>
      <c r="AL825" s="108"/>
      <c r="AM825" s="108"/>
      <c r="AN825" s="108"/>
      <c r="AO825" s="108"/>
      <c r="AP825" s="108"/>
      <c r="AQ825" s="108"/>
    </row>
    <row r="826" ht="22.5" customHeight="1">
      <c r="B826" s="315" t="str">
        <f>IF(ISBLANK(D826), "Missing ID",
IF(CONCATENATE(E826:AG828)="", "Unused",
IF(AND(ISBLANK(E826), ISBLANK(I826)), "Missing Headline and Content",
IF(ISBLANK(M826), "Missing Is True",
IF(AND(M826&lt;&gt;"Yes", M826&lt;&gt;"No"), "Is True must be Yes or No",
IF(AND($AJ$3, NOT(ISBLANK(N826)), NOT(ISNUMBER(N826))), "Changes to Followers for Likes must be a Number",
IF(AND($AK$3, NOT(ISBLANK(O826)), NOT(ISNUMBER(O826))), "Changes to Followers for Disikes must be a Number",
IF(AND($AL$3, NOT(ISBLANK(P826)), NOT(ISNUMBER(P826))), "Changes to Followers for Shares must be a Number",
IF(AND($AM$3, NOT(ISBLANK(Q826)), NOT(ISNUMBER(Q826))), "Changes to Followers for Flags must be a Number",
IF(AND($AJ$3, NOT(ISBLANK(R826)), NOT(ISNUMBER(R826))), "Changes to Credibility for Likes must be a Number",
IF(AND($AK$3, NOT(ISBLANK(S826)), NOT(ISNUMBER(S826))), "Changes to Credibility for Disikes must be a Number",
IF(AND($AL$3, NOT(ISBLANK(T826)), NOT(ISNUMBER(T826))), "Changes to Credibility for Shares must be a Number",
IF(AND($AM$3, NOT(ISBLANK(U826)), NOT(ISNUMBER(U826))), "Changes to Credibility for Flags must be a Number",
IF(AND($AJ$3, $AP$3, NOT(ISBLANK(V826)), NOT(ISNUMBER(V826))), "Number of Likes must be a Number",
IF(AND($AK$3, $AP$3, NOT(ISBLANK(W826)), NOT(ISNUMBER(W826))), "Number of Disikes must be a Number",
IF(AND($AL$3, $AP$3, NOT(ISBLANK(X826)), NOT(ISNUMBER(X826))), "Number of Shares must be a Number",
IF(AND($AM$3, $AP$3, NOT(ISBLANK(Y826)), NOT(ISNUMBER(Y826))), "Number of Flags must be a Number",
IF(AND($AJ$3, $AP$3, NOT(ISBLANK(V826)), V826&lt;0), "Number of Likes cannot be Negative",
IF(AND($AK$3, $AP$3, NOT(ISBLANK(W826)), W826&lt;0), "Number of Disikes cannot be Negative",
IF(AND($AL$3, $AP$3, NOT(ISBLANK(X826)), X826&lt;0), "Number of Shares cannot be Negative",
IF(AND($AM$3, $AP$3, NOT(ISBLANK(Y826)), Y826&lt;0), "Number of Flags cannot be Negative",
IF(AND(CONCATENATE(Z826:AH826)&lt;&gt;"", Z826=""), "Missing 1st Comment Source Name",
IF(AND(CONCATENATE(Z826:AH826)&lt;&gt;"", AB826=""), "Missing 1st Comment Message",
IF(AND($AN$3, $AP$3, CONCATENATE(Z826:AH826)&lt;&gt;"", AG826=""), "Missing 1st Comment Likes",
IF(AND($AO$3, $AP$3, CONCATENATE(Z826:AH826)&lt;&gt;"", AH826=""), "Missing 1st Comment Dislikes",
IF(AND(CONCATENATE(Z827:AH827)&lt;&gt;"", Z827=""), "Missing 2nd Comment Source Name",
IF(AND(CONCATENATE(Z827:AH827)&lt;&gt;"", AB827=""), "Missing 2nd Comment Message",
IF(AND($AN$3, $AP$3, CONCATENATE(Z827:AH827)&lt;&gt;"", AG827=""), "Missing 2nd Comment Likes",
IF(AND($AO$3, $AP$3, CONCATENATE(Z827:AH827)&lt;&gt;"", AH827=""), "Missing 2nd Comment Dislikes",
IF(AND(CONCATENATE(Z828:AH828)&lt;&gt;"", Z828=""), "Missing 3rd Comment Source Name",
IF(AND(CONCATENATE(Z828:AH828)&lt;&gt;"", AB828=""), "Missing 3rd Comment Message",
IF(AND($AN$3, $AP$3, CONCATENATE(Z828:AH828)&lt;&gt;"", AG828=""), "Missing 3rd Comment Likes",
IF(AND($AO$3, $AP$3, CONCATENATE(Z828:AH828)&lt;&gt;"", AH828=""), "Missing 3rd Comment Dislikes", "Valid"
)))))))))))))))))))))))))))))))))</f>
        <v>Unused</v>
      </c>
      <c r="C826" s="302"/>
      <c r="D826" s="351" t="s">
        <v>1561</v>
      </c>
      <c r="E826" s="352"/>
      <c r="F826" s="302"/>
      <c r="G826" s="302"/>
      <c r="H826" s="305"/>
      <c r="I826" s="352"/>
      <c r="J826" s="302"/>
      <c r="K826" s="302"/>
      <c r="L826" s="305"/>
      <c r="M826" s="354"/>
      <c r="N826" s="355"/>
      <c r="O826" s="356"/>
      <c r="P826" s="356"/>
      <c r="Q826" s="357"/>
      <c r="R826" s="358"/>
      <c r="S826" s="356"/>
      <c r="T826" s="356"/>
      <c r="U826" s="357"/>
      <c r="V826" s="358"/>
      <c r="W826" s="356"/>
      <c r="X826" s="356"/>
      <c r="Y826" s="359"/>
      <c r="Z826" s="360"/>
      <c r="AA826" s="305"/>
      <c r="AB826" s="354"/>
      <c r="AC826" s="302"/>
      <c r="AD826" s="302"/>
      <c r="AE826" s="302"/>
      <c r="AF826" s="305"/>
      <c r="AG826" s="361"/>
      <c r="AH826" s="458"/>
      <c r="AI826" s="108"/>
      <c r="AJ826" s="108"/>
      <c r="AK826" s="108"/>
      <c r="AL826" s="108"/>
      <c r="AM826" s="108"/>
      <c r="AN826" s="108"/>
      <c r="AO826" s="108"/>
      <c r="AP826" s="108"/>
      <c r="AQ826" s="108"/>
    </row>
    <row r="827" ht="22.5" customHeight="1">
      <c r="B827" s="331"/>
      <c r="D827" s="363"/>
      <c r="E827" s="331"/>
      <c r="H827" s="327"/>
      <c r="I827" s="331"/>
      <c r="L827" s="327"/>
      <c r="M827" s="331"/>
      <c r="N827" s="333"/>
      <c r="O827" s="334"/>
      <c r="P827" s="334"/>
      <c r="Q827" s="335"/>
      <c r="R827" s="336"/>
      <c r="S827" s="334"/>
      <c r="T827" s="334"/>
      <c r="U827" s="335"/>
      <c r="V827" s="336"/>
      <c r="W827" s="334"/>
      <c r="X827" s="334"/>
      <c r="Y827" s="337"/>
      <c r="Z827" s="364"/>
      <c r="AA827" s="327"/>
      <c r="AB827" s="365"/>
      <c r="AF827" s="327"/>
      <c r="AG827" s="366"/>
      <c r="AH827" s="367"/>
      <c r="AI827" s="108"/>
      <c r="AJ827" s="108"/>
      <c r="AK827" s="108"/>
      <c r="AL827" s="108"/>
      <c r="AM827" s="108"/>
      <c r="AN827" s="108"/>
      <c r="AO827" s="108"/>
      <c r="AP827" s="108"/>
      <c r="AQ827" s="108"/>
    </row>
    <row r="828" ht="22.5" customHeight="1">
      <c r="B828" s="181"/>
      <c r="C828" s="309"/>
      <c r="D828" s="368"/>
      <c r="E828" s="181"/>
      <c r="F828" s="309"/>
      <c r="G828" s="309"/>
      <c r="H828" s="310"/>
      <c r="I828" s="181"/>
      <c r="J828" s="309"/>
      <c r="K828" s="309"/>
      <c r="L828" s="310"/>
      <c r="M828" s="181"/>
      <c r="N828" s="342"/>
      <c r="O828" s="343"/>
      <c r="P828" s="343"/>
      <c r="Q828" s="344"/>
      <c r="R828" s="345"/>
      <c r="S828" s="343"/>
      <c r="T828" s="343"/>
      <c r="U828" s="344"/>
      <c r="V828" s="345"/>
      <c r="W828" s="343"/>
      <c r="X828" s="343"/>
      <c r="Y828" s="346"/>
      <c r="Z828" s="369"/>
      <c r="AA828" s="310"/>
      <c r="AB828" s="370"/>
      <c r="AC828" s="309"/>
      <c r="AD828" s="309"/>
      <c r="AE828" s="309"/>
      <c r="AF828" s="310"/>
      <c r="AG828" s="371"/>
      <c r="AH828" s="372"/>
      <c r="AI828" s="108"/>
      <c r="AJ828" s="108"/>
      <c r="AK828" s="108"/>
      <c r="AL828" s="108"/>
      <c r="AM828" s="108"/>
      <c r="AN828" s="108"/>
      <c r="AO828" s="108"/>
      <c r="AP828" s="108"/>
      <c r="AQ828" s="108"/>
    </row>
    <row r="829" ht="22.5" customHeight="1">
      <c r="B829" s="315" t="str">
        <f>IF(ISBLANK(D829), "Missing ID",
IF(CONCATENATE(E829:AG831)="", "Unused",
IF(AND(ISBLANK(E829), ISBLANK(I829)), "Missing Headline and Content",
IF(ISBLANK(M829), "Missing Is True",
IF(AND(M829&lt;&gt;"Yes", M829&lt;&gt;"No"), "Is True must be Yes or No",
IF(AND($AJ$3, NOT(ISBLANK(N829)), NOT(ISNUMBER(N829))), "Changes to Followers for Likes must be a Number",
IF(AND($AK$3, NOT(ISBLANK(O829)), NOT(ISNUMBER(O829))), "Changes to Followers for Disikes must be a Number",
IF(AND($AL$3, NOT(ISBLANK(P829)), NOT(ISNUMBER(P829))), "Changes to Followers for Shares must be a Number",
IF(AND($AM$3, NOT(ISBLANK(Q829)), NOT(ISNUMBER(Q829))), "Changes to Followers for Flags must be a Number",
IF(AND($AJ$3, NOT(ISBLANK(R829)), NOT(ISNUMBER(R829))), "Changes to Credibility for Likes must be a Number",
IF(AND($AK$3, NOT(ISBLANK(S829)), NOT(ISNUMBER(S829))), "Changes to Credibility for Disikes must be a Number",
IF(AND($AL$3, NOT(ISBLANK(T829)), NOT(ISNUMBER(T829))), "Changes to Credibility for Shares must be a Number",
IF(AND($AM$3, NOT(ISBLANK(U829)), NOT(ISNUMBER(U829))), "Changes to Credibility for Flags must be a Number",
IF(AND($AJ$3, $AP$3, NOT(ISBLANK(V829)), NOT(ISNUMBER(V829))), "Number of Likes must be a Number",
IF(AND($AK$3, $AP$3, NOT(ISBLANK(W829)), NOT(ISNUMBER(W829))), "Number of Disikes must be a Number",
IF(AND($AL$3, $AP$3, NOT(ISBLANK(X829)), NOT(ISNUMBER(X829))), "Number of Shares must be a Number",
IF(AND($AM$3, $AP$3, NOT(ISBLANK(Y829)), NOT(ISNUMBER(Y829))), "Number of Flags must be a Number",
IF(AND($AJ$3, $AP$3, NOT(ISBLANK(V829)), V829&lt;0), "Number of Likes cannot be Negative",
IF(AND($AK$3, $AP$3, NOT(ISBLANK(W829)), W829&lt;0), "Number of Disikes cannot be Negative",
IF(AND($AL$3, $AP$3, NOT(ISBLANK(X829)), X829&lt;0), "Number of Shares cannot be Negative",
IF(AND($AM$3, $AP$3, NOT(ISBLANK(Y829)), Y829&lt;0), "Number of Flags cannot be Negative",
IF(AND(CONCATENATE(Z829:AH829)&lt;&gt;"", Z829=""), "Missing 1st Comment Source Name",
IF(AND(CONCATENATE(Z829:AH829)&lt;&gt;"", AB829=""), "Missing 1st Comment Message",
IF(AND($AN$3, $AP$3, CONCATENATE(Z829:AH829)&lt;&gt;"", AG829=""), "Missing 1st Comment Likes",
IF(AND($AO$3, $AP$3, CONCATENATE(Z829:AH829)&lt;&gt;"", AH829=""), "Missing 1st Comment Dislikes",
IF(AND(CONCATENATE(Z830:AH830)&lt;&gt;"", Z830=""), "Missing 2nd Comment Source Name",
IF(AND(CONCATENATE(Z830:AH830)&lt;&gt;"", AB830=""), "Missing 2nd Comment Message",
IF(AND($AN$3, $AP$3, CONCATENATE(Z830:AH830)&lt;&gt;"", AG830=""), "Missing 2nd Comment Likes",
IF(AND($AO$3, $AP$3, CONCATENATE(Z830:AH830)&lt;&gt;"", AH830=""), "Missing 2nd Comment Dislikes",
IF(AND(CONCATENATE(Z831:AH831)&lt;&gt;"", Z831=""), "Missing 3rd Comment Source Name",
IF(AND(CONCATENATE(Z831:AH831)&lt;&gt;"", AB831=""), "Missing 3rd Comment Message",
IF(AND($AN$3, $AP$3, CONCATENATE(Z831:AH831)&lt;&gt;"", AG831=""), "Missing 3rd Comment Likes",
IF(AND($AO$3, $AP$3, CONCATENATE(Z831:AH831)&lt;&gt;"", AH831=""), "Missing 3rd Comment Dislikes", "Valid"
)))))))))))))))))))))))))))))))))</f>
        <v>Unused</v>
      </c>
      <c r="C829" s="302"/>
      <c r="D829" s="316" t="s">
        <v>1562</v>
      </c>
      <c r="E829" s="317"/>
      <c r="F829" s="302"/>
      <c r="G829" s="302"/>
      <c r="H829" s="305"/>
      <c r="I829" s="317"/>
      <c r="J829" s="302"/>
      <c r="K829" s="302"/>
      <c r="L829" s="305"/>
      <c r="M829" s="319"/>
      <c r="N829" s="450"/>
      <c r="O829" s="451"/>
      <c r="P829" s="451"/>
      <c r="Q829" s="452"/>
      <c r="R829" s="453"/>
      <c r="S829" s="451"/>
      <c r="T829" s="451"/>
      <c r="U829" s="452"/>
      <c r="V829" s="453"/>
      <c r="W829" s="451"/>
      <c r="X829" s="451"/>
      <c r="Y829" s="454"/>
      <c r="Z829" s="325"/>
      <c r="AA829" s="305"/>
      <c r="AB829" s="319"/>
      <c r="AC829" s="302"/>
      <c r="AD829" s="302"/>
      <c r="AE829" s="302"/>
      <c r="AF829" s="305"/>
      <c r="AG829" s="328"/>
      <c r="AH829" s="455"/>
      <c r="AI829" s="108"/>
      <c r="AJ829" s="108"/>
      <c r="AK829" s="108"/>
      <c r="AL829" s="108"/>
      <c r="AM829" s="108"/>
      <c r="AN829" s="108"/>
      <c r="AO829" s="108"/>
      <c r="AP829" s="108"/>
      <c r="AQ829" s="108"/>
    </row>
    <row r="830" ht="22.5" customHeight="1">
      <c r="B830" s="331"/>
      <c r="D830" s="332"/>
      <c r="E830" s="331"/>
      <c r="H830" s="327"/>
      <c r="I830" s="331"/>
      <c r="L830" s="327"/>
      <c r="M830" s="331"/>
      <c r="N830" s="333"/>
      <c r="O830" s="334"/>
      <c r="P830" s="334"/>
      <c r="Q830" s="335"/>
      <c r="R830" s="336"/>
      <c r="S830" s="334"/>
      <c r="T830" s="334"/>
      <c r="U830" s="335"/>
      <c r="V830" s="336"/>
      <c r="W830" s="334"/>
      <c r="X830" s="334"/>
      <c r="Y830" s="337"/>
      <c r="Z830" s="338"/>
      <c r="AA830" s="327"/>
      <c r="AB830" s="326"/>
      <c r="AF830" s="327"/>
      <c r="AG830" s="339"/>
      <c r="AH830" s="456"/>
      <c r="AI830" s="108"/>
      <c r="AJ830" s="108"/>
      <c r="AK830" s="108"/>
      <c r="AL830" s="108"/>
      <c r="AM830" s="108"/>
      <c r="AN830" s="108"/>
      <c r="AO830" s="108"/>
      <c r="AP830" s="108"/>
      <c r="AQ830" s="108"/>
    </row>
    <row r="831" ht="22.5" customHeight="1">
      <c r="B831" s="181"/>
      <c r="C831" s="309"/>
      <c r="D831" s="341"/>
      <c r="E831" s="181"/>
      <c r="F831" s="309"/>
      <c r="G831" s="309"/>
      <c r="H831" s="310"/>
      <c r="I831" s="181"/>
      <c r="J831" s="309"/>
      <c r="K831" s="309"/>
      <c r="L831" s="310"/>
      <c r="M831" s="181"/>
      <c r="N831" s="342"/>
      <c r="O831" s="343"/>
      <c r="P831" s="343"/>
      <c r="Q831" s="344"/>
      <c r="R831" s="345"/>
      <c r="S831" s="343"/>
      <c r="T831" s="343"/>
      <c r="U831" s="344"/>
      <c r="V831" s="345"/>
      <c r="W831" s="343"/>
      <c r="X831" s="343"/>
      <c r="Y831" s="346"/>
      <c r="Z831" s="347"/>
      <c r="AA831" s="310"/>
      <c r="AB831" s="348"/>
      <c r="AC831" s="309"/>
      <c r="AD831" s="309"/>
      <c r="AE831" s="309"/>
      <c r="AF831" s="310"/>
      <c r="AG831" s="349"/>
      <c r="AH831" s="457"/>
      <c r="AI831" s="108"/>
      <c r="AJ831" s="108"/>
      <c r="AK831" s="108"/>
      <c r="AL831" s="108"/>
      <c r="AM831" s="108"/>
      <c r="AN831" s="108"/>
      <c r="AO831" s="108"/>
      <c r="AP831" s="108"/>
      <c r="AQ831" s="108"/>
    </row>
    <row r="832" ht="22.5" customHeight="1">
      <c r="B832" s="315" t="str">
        <f>IF(ISBLANK(D832), "Missing ID",
IF(CONCATENATE(E832:AG834)="", "Unused",
IF(AND(ISBLANK(E832), ISBLANK(I832)), "Missing Headline and Content",
IF(ISBLANK(M832), "Missing Is True",
IF(AND(M832&lt;&gt;"Yes", M832&lt;&gt;"No"), "Is True must be Yes or No",
IF(AND($AJ$3, NOT(ISBLANK(N832)), NOT(ISNUMBER(N832))), "Changes to Followers for Likes must be a Number",
IF(AND($AK$3, NOT(ISBLANK(O832)), NOT(ISNUMBER(O832))), "Changes to Followers for Disikes must be a Number",
IF(AND($AL$3, NOT(ISBLANK(P832)), NOT(ISNUMBER(P832))), "Changes to Followers for Shares must be a Number",
IF(AND($AM$3, NOT(ISBLANK(Q832)), NOT(ISNUMBER(Q832))), "Changes to Followers for Flags must be a Number",
IF(AND($AJ$3, NOT(ISBLANK(R832)), NOT(ISNUMBER(R832))), "Changes to Credibility for Likes must be a Number",
IF(AND($AK$3, NOT(ISBLANK(S832)), NOT(ISNUMBER(S832))), "Changes to Credibility for Disikes must be a Number",
IF(AND($AL$3, NOT(ISBLANK(T832)), NOT(ISNUMBER(T832))), "Changes to Credibility for Shares must be a Number",
IF(AND($AM$3, NOT(ISBLANK(U832)), NOT(ISNUMBER(U832))), "Changes to Credibility for Flags must be a Number",
IF(AND($AJ$3, $AP$3, NOT(ISBLANK(V832)), NOT(ISNUMBER(V832))), "Number of Likes must be a Number",
IF(AND($AK$3, $AP$3, NOT(ISBLANK(W832)), NOT(ISNUMBER(W832))), "Number of Disikes must be a Number",
IF(AND($AL$3, $AP$3, NOT(ISBLANK(X832)), NOT(ISNUMBER(X832))), "Number of Shares must be a Number",
IF(AND($AM$3, $AP$3, NOT(ISBLANK(Y832)), NOT(ISNUMBER(Y832))), "Number of Flags must be a Number",
IF(AND($AJ$3, $AP$3, NOT(ISBLANK(V832)), V832&lt;0), "Number of Likes cannot be Negative",
IF(AND($AK$3, $AP$3, NOT(ISBLANK(W832)), W832&lt;0), "Number of Disikes cannot be Negative",
IF(AND($AL$3, $AP$3, NOT(ISBLANK(X832)), X832&lt;0), "Number of Shares cannot be Negative",
IF(AND($AM$3, $AP$3, NOT(ISBLANK(Y832)), Y832&lt;0), "Number of Flags cannot be Negative",
IF(AND(CONCATENATE(Z832:AH832)&lt;&gt;"", Z832=""), "Missing 1st Comment Source Name",
IF(AND(CONCATENATE(Z832:AH832)&lt;&gt;"", AB832=""), "Missing 1st Comment Message",
IF(AND($AN$3, $AP$3, CONCATENATE(Z832:AH832)&lt;&gt;"", AG832=""), "Missing 1st Comment Likes",
IF(AND($AO$3, $AP$3, CONCATENATE(Z832:AH832)&lt;&gt;"", AH832=""), "Missing 1st Comment Dislikes",
IF(AND(CONCATENATE(Z833:AH833)&lt;&gt;"", Z833=""), "Missing 2nd Comment Source Name",
IF(AND(CONCATENATE(Z833:AH833)&lt;&gt;"", AB833=""), "Missing 2nd Comment Message",
IF(AND($AN$3, $AP$3, CONCATENATE(Z833:AH833)&lt;&gt;"", AG833=""), "Missing 2nd Comment Likes",
IF(AND($AO$3, $AP$3, CONCATENATE(Z833:AH833)&lt;&gt;"", AH833=""), "Missing 2nd Comment Dislikes",
IF(AND(CONCATENATE(Z834:AH834)&lt;&gt;"", Z834=""), "Missing 3rd Comment Source Name",
IF(AND(CONCATENATE(Z834:AH834)&lt;&gt;"", AB834=""), "Missing 3rd Comment Message",
IF(AND($AN$3, $AP$3, CONCATENATE(Z834:AH834)&lt;&gt;"", AG834=""), "Missing 3rd Comment Likes",
IF(AND($AO$3, $AP$3, CONCATENATE(Z834:AH834)&lt;&gt;"", AH834=""), "Missing 3rd Comment Dislikes", "Valid"
)))))))))))))))))))))))))))))))))</f>
        <v>Unused</v>
      </c>
      <c r="C832" s="302"/>
      <c r="D832" s="351" t="s">
        <v>1563</v>
      </c>
      <c r="E832" s="352"/>
      <c r="F832" s="302"/>
      <c r="G832" s="302"/>
      <c r="H832" s="305"/>
      <c r="I832" s="352"/>
      <c r="J832" s="302"/>
      <c r="K832" s="302"/>
      <c r="L832" s="305"/>
      <c r="M832" s="354"/>
      <c r="N832" s="355"/>
      <c r="O832" s="356"/>
      <c r="P832" s="356"/>
      <c r="Q832" s="357"/>
      <c r="R832" s="358"/>
      <c r="S832" s="356"/>
      <c r="T832" s="356"/>
      <c r="U832" s="357"/>
      <c r="V832" s="358"/>
      <c r="W832" s="356"/>
      <c r="X832" s="356"/>
      <c r="Y832" s="359"/>
      <c r="Z832" s="360"/>
      <c r="AA832" s="305"/>
      <c r="AB832" s="354"/>
      <c r="AC832" s="302"/>
      <c r="AD832" s="302"/>
      <c r="AE832" s="302"/>
      <c r="AF832" s="305"/>
      <c r="AG832" s="361"/>
      <c r="AH832" s="458"/>
      <c r="AI832" s="108"/>
      <c r="AJ832" s="108"/>
      <c r="AK832" s="108"/>
      <c r="AL832" s="108"/>
      <c r="AM832" s="108"/>
      <c r="AN832" s="108"/>
      <c r="AO832" s="108"/>
      <c r="AP832" s="108"/>
      <c r="AQ832" s="108"/>
    </row>
    <row r="833" ht="22.5" customHeight="1">
      <c r="B833" s="331"/>
      <c r="D833" s="363"/>
      <c r="E833" s="331"/>
      <c r="H833" s="327"/>
      <c r="I833" s="331"/>
      <c r="L833" s="327"/>
      <c r="M833" s="331"/>
      <c r="N833" s="333"/>
      <c r="O833" s="334"/>
      <c r="P833" s="334"/>
      <c r="Q833" s="335"/>
      <c r="R833" s="336"/>
      <c r="S833" s="334"/>
      <c r="T833" s="334"/>
      <c r="U833" s="335"/>
      <c r="V833" s="336"/>
      <c r="W833" s="334"/>
      <c r="X833" s="334"/>
      <c r="Y833" s="337"/>
      <c r="Z833" s="364"/>
      <c r="AA833" s="327"/>
      <c r="AB833" s="365"/>
      <c r="AF833" s="327"/>
      <c r="AG833" s="366"/>
      <c r="AH833" s="367"/>
      <c r="AI833" s="108"/>
      <c r="AJ833" s="108"/>
      <c r="AK833" s="108"/>
      <c r="AL833" s="108"/>
      <c r="AM833" s="108"/>
      <c r="AN833" s="108"/>
      <c r="AO833" s="108"/>
      <c r="AP833" s="108"/>
      <c r="AQ833" s="108"/>
    </row>
    <row r="834" ht="22.5" customHeight="1">
      <c r="B834" s="181"/>
      <c r="C834" s="309"/>
      <c r="D834" s="368"/>
      <c r="E834" s="181"/>
      <c r="F834" s="309"/>
      <c r="G834" s="309"/>
      <c r="H834" s="310"/>
      <c r="I834" s="181"/>
      <c r="J834" s="309"/>
      <c r="K834" s="309"/>
      <c r="L834" s="310"/>
      <c r="M834" s="181"/>
      <c r="N834" s="342"/>
      <c r="O834" s="343"/>
      <c r="P834" s="343"/>
      <c r="Q834" s="344"/>
      <c r="R834" s="345"/>
      <c r="S834" s="343"/>
      <c r="T834" s="343"/>
      <c r="U834" s="344"/>
      <c r="V834" s="345"/>
      <c r="W834" s="343"/>
      <c r="X834" s="343"/>
      <c r="Y834" s="346"/>
      <c r="Z834" s="369"/>
      <c r="AA834" s="310"/>
      <c r="AB834" s="370"/>
      <c r="AC834" s="309"/>
      <c r="AD834" s="309"/>
      <c r="AE834" s="309"/>
      <c r="AF834" s="310"/>
      <c r="AG834" s="371"/>
      <c r="AH834" s="372"/>
      <c r="AI834" s="108"/>
      <c r="AJ834" s="108"/>
      <c r="AK834" s="108"/>
      <c r="AL834" s="108"/>
      <c r="AM834" s="108"/>
      <c r="AN834" s="108"/>
      <c r="AO834" s="108"/>
      <c r="AP834" s="108"/>
      <c r="AQ834" s="108"/>
    </row>
    <row r="835" ht="22.5" customHeight="1">
      <c r="B835" s="315" t="str">
        <f>IF(ISBLANK(D835), "Missing ID",
IF(CONCATENATE(E835:AG837)="", "Unused",
IF(AND(ISBLANK(E835), ISBLANK(I835)), "Missing Headline and Content",
IF(ISBLANK(M835), "Missing Is True",
IF(AND(M835&lt;&gt;"Yes", M835&lt;&gt;"No"), "Is True must be Yes or No",
IF(AND($AJ$3, NOT(ISBLANK(N835)), NOT(ISNUMBER(N835))), "Changes to Followers for Likes must be a Number",
IF(AND($AK$3, NOT(ISBLANK(O835)), NOT(ISNUMBER(O835))), "Changes to Followers for Disikes must be a Number",
IF(AND($AL$3, NOT(ISBLANK(P835)), NOT(ISNUMBER(P835))), "Changes to Followers for Shares must be a Number",
IF(AND($AM$3, NOT(ISBLANK(Q835)), NOT(ISNUMBER(Q835))), "Changes to Followers for Flags must be a Number",
IF(AND($AJ$3, NOT(ISBLANK(R835)), NOT(ISNUMBER(R835))), "Changes to Credibility for Likes must be a Number",
IF(AND($AK$3, NOT(ISBLANK(S835)), NOT(ISNUMBER(S835))), "Changes to Credibility for Disikes must be a Number",
IF(AND($AL$3, NOT(ISBLANK(T835)), NOT(ISNUMBER(T835))), "Changes to Credibility for Shares must be a Number",
IF(AND($AM$3, NOT(ISBLANK(U835)), NOT(ISNUMBER(U835))), "Changes to Credibility for Flags must be a Number",
IF(AND($AJ$3, $AP$3, NOT(ISBLANK(V835)), NOT(ISNUMBER(V835))), "Number of Likes must be a Number",
IF(AND($AK$3, $AP$3, NOT(ISBLANK(W835)), NOT(ISNUMBER(W835))), "Number of Disikes must be a Number",
IF(AND($AL$3, $AP$3, NOT(ISBLANK(X835)), NOT(ISNUMBER(X835))), "Number of Shares must be a Number",
IF(AND($AM$3, $AP$3, NOT(ISBLANK(Y835)), NOT(ISNUMBER(Y835))), "Number of Flags must be a Number",
IF(AND($AJ$3, $AP$3, NOT(ISBLANK(V835)), V835&lt;0), "Number of Likes cannot be Negative",
IF(AND($AK$3, $AP$3, NOT(ISBLANK(W835)), W835&lt;0), "Number of Disikes cannot be Negative",
IF(AND($AL$3, $AP$3, NOT(ISBLANK(X835)), X835&lt;0), "Number of Shares cannot be Negative",
IF(AND($AM$3, $AP$3, NOT(ISBLANK(Y835)), Y835&lt;0), "Number of Flags cannot be Negative",
IF(AND(CONCATENATE(Z835:AH835)&lt;&gt;"", Z835=""), "Missing 1st Comment Source Name",
IF(AND(CONCATENATE(Z835:AH835)&lt;&gt;"", AB835=""), "Missing 1st Comment Message",
IF(AND($AN$3, $AP$3, CONCATENATE(Z835:AH835)&lt;&gt;"", AG835=""), "Missing 1st Comment Likes",
IF(AND($AO$3, $AP$3, CONCATENATE(Z835:AH835)&lt;&gt;"", AH835=""), "Missing 1st Comment Dislikes",
IF(AND(CONCATENATE(Z836:AH836)&lt;&gt;"", Z836=""), "Missing 2nd Comment Source Name",
IF(AND(CONCATENATE(Z836:AH836)&lt;&gt;"", AB836=""), "Missing 2nd Comment Message",
IF(AND($AN$3, $AP$3, CONCATENATE(Z836:AH836)&lt;&gt;"", AG836=""), "Missing 2nd Comment Likes",
IF(AND($AO$3, $AP$3, CONCATENATE(Z836:AH836)&lt;&gt;"", AH836=""), "Missing 2nd Comment Dislikes",
IF(AND(CONCATENATE(Z837:AH837)&lt;&gt;"", Z837=""), "Missing 3rd Comment Source Name",
IF(AND(CONCATENATE(Z837:AH837)&lt;&gt;"", AB837=""), "Missing 3rd Comment Message",
IF(AND($AN$3, $AP$3, CONCATENATE(Z837:AH837)&lt;&gt;"", AG837=""), "Missing 3rd Comment Likes",
IF(AND($AO$3, $AP$3, CONCATENATE(Z837:AH837)&lt;&gt;"", AH837=""), "Missing 3rd Comment Dislikes", "Valid"
)))))))))))))))))))))))))))))))))</f>
        <v>Unused</v>
      </c>
      <c r="C835" s="302"/>
      <c r="D835" s="316" t="s">
        <v>1564</v>
      </c>
      <c r="E835" s="317"/>
      <c r="F835" s="302"/>
      <c r="G835" s="302"/>
      <c r="H835" s="305"/>
      <c r="I835" s="317"/>
      <c r="J835" s="302"/>
      <c r="K835" s="302"/>
      <c r="L835" s="305"/>
      <c r="M835" s="319"/>
      <c r="N835" s="450"/>
      <c r="O835" s="451"/>
      <c r="P835" s="451"/>
      <c r="Q835" s="452"/>
      <c r="R835" s="453"/>
      <c r="S835" s="451"/>
      <c r="T835" s="451"/>
      <c r="U835" s="452"/>
      <c r="V835" s="453"/>
      <c r="W835" s="451"/>
      <c r="X835" s="451"/>
      <c r="Y835" s="454"/>
      <c r="Z835" s="325"/>
      <c r="AA835" s="305"/>
      <c r="AB835" s="319"/>
      <c r="AC835" s="302"/>
      <c r="AD835" s="302"/>
      <c r="AE835" s="302"/>
      <c r="AF835" s="305"/>
      <c r="AG835" s="328"/>
      <c r="AH835" s="455"/>
      <c r="AI835" s="108"/>
      <c r="AJ835" s="108"/>
      <c r="AK835" s="108"/>
      <c r="AL835" s="108"/>
      <c r="AM835" s="108"/>
      <c r="AN835" s="108"/>
      <c r="AO835" s="108"/>
      <c r="AP835" s="108"/>
      <c r="AQ835" s="108"/>
    </row>
    <row r="836" ht="22.5" customHeight="1">
      <c r="B836" s="331"/>
      <c r="D836" s="332"/>
      <c r="E836" s="331"/>
      <c r="H836" s="327"/>
      <c r="I836" s="331"/>
      <c r="L836" s="327"/>
      <c r="M836" s="331"/>
      <c r="N836" s="333"/>
      <c r="O836" s="334"/>
      <c r="P836" s="334"/>
      <c r="Q836" s="335"/>
      <c r="R836" s="336"/>
      <c r="S836" s="334"/>
      <c r="T836" s="334"/>
      <c r="U836" s="335"/>
      <c r="V836" s="336"/>
      <c r="W836" s="334"/>
      <c r="X836" s="334"/>
      <c r="Y836" s="337"/>
      <c r="Z836" s="338"/>
      <c r="AA836" s="327"/>
      <c r="AB836" s="326"/>
      <c r="AF836" s="327"/>
      <c r="AG836" s="339"/>
      <c r="AH836" s="456"/>
      <c r="AI836" s="108"/>
      <c r="AJ836" s="108"/>
      <c r="AK836" s="108"/>
      <c r="AL836" s="108"/>
      <c r="AM836" s="108"/>
      <c r="AN836" s="108"/>
      <c r="AO836" s="108"/>
      <c r="AP836" s="108"/>
      <c r="AQ836" s="108"/>
    </row>
    <row r="837" ht="22.5" customHeight="1">
      <c r="B837" s="181"/>
      <c r="C837" s="309"/>
      <c r="D837" s="341"/>
      <c r="E837" s="181"/>
      <c r="F837" s="309"/>
      <c r="G837" s="309"/>
      <c r="H837" s="310"/>
      <c r="I837" s="181"/>
      <c r="J837" s="309"/>
      <c r="K837" s="309"/>
      <c r="L837" s="310"/>
      <c r="M837" s="181"/>
      <c r="N837" s="342"/>
      <c r="O837" s="343"/>
      <c r="P837" s="343"/>
      <c r="Q837" s="344"/>
      <c r="R837" s="345"/>
      <c r="S837" s="343"/>
      <c r="T837" s="343"/>
      <c r="U837" s="344"/>
      <c r="V837" s="345"/>
      <c r="W837" s="343"/>
      <c r="X837" s="343"/>
      <c r="Y837" s="346"/>
      <c r="Z837" s="347"/>
      <c r="AA837" s="310"/>
      <c r="AB837" s="348"/>
      <c r="AC837" s="309"/>
      <c r="AD837" s="309"/>
      <c r="AE837" s="309"/>
      <c r="AF837" s="310"/>
      <c r="AG837" s="349"/>
      <c r="AH837" s="457"/>
      <c r="AI837" s="108"/>
      <c r="AJ837" s="108"/>
      <c r="AK837" s="108"/>
      <c r="AL837" s="108"/>
      <c r="AM837" s="108"/>
      <c r="AN837" s="108"/>
      <c r="AO837" s="108"/>
      <c r="AP837" s="108"/>
      <c r="AQ837" s="108"/>
    </row>
    <row r="838" ht="22.5" customHeight="1">
      <c r="B838" s="315" t="str">
        <f>IF(ISBLANK(D838), "Missing ID",
IF(CONCATENATE(E838:AG840)="", "Unused",
IF(AND(ISBLANK(E838), ISBLANK(I838)), "Missing Headline and Content",
IF(ISBLANK(M838), "Missing Is True",
IF(AND(M838&lt;&gt;"Yes", M838&lt;&gt;"No"), "Is True must be Yes or No",
IF(AND($AJ$3, NOT(ISBLANK(N838)), NOT(ISNUMBER(N838))), "Changes to Followers for Likes must be a Number",
IF(AND($AK$3, NOT(ISBLANK(O838)), NOT(ISNUMBER(O838))), "Changes to Followers for Disikes must be a Number",
IF(AND($AL$3, NOT(ISBLANK(P838)), NOT(ISNUMBER(P838))), "Changes to Followers for Shares must be a Number",
IF(AND($AM$3, NOT(ISBLANK(Q838)), NOT(ISNUMBER(Q838))), "Changes to Followers for Flags must be a Number",
IF(AND($AJ$3, NOT(ISBLANK(R838)), NOT(ISNUMBER(R838))), "Changes to Credibility for Likes must be a Number",
IF(AND($AK$3, NOT(ISBLANK(S838)), NOT(ISNUMBER(S838))), "Changes to Credibility for Disikes must be a Number",
IF(AND($AL$3, NOT(ISBLANK(T838)), NOT(ISNUMBER(T838))), "Changes to Credibility for Shares must be a Number",
IF(AND($AM$3, NOT(ISBLANK(U838)), NOT(ISNUMBER(U838))), "Changes to Credibility for Flags must be a Number",
IF(AND($AJ$3, $AP$3, NOT(ISBLANK(V838)), NOT(ISNUMBER(V838))), "Number of Likes must be a Number",
IF(AND($AK$3, $AP$3, NOT(ISBLANK(W838)), NOT(ISNUMBER(W838))), "Number of Disikes must be a Number",
IF(AND($AL$3, $AP$3, NOT(ISBLANK(X838)), NOT(ISNUMBER(X838))), "Number of Shares must be a Number",
IF(AND($AM$3, $AP$3, NOT(ISBLANK(Y838)), NOT(ISNUMBER(Y838))), "Number of Flags must be a Number",
IF(AND($AJ$3, $AP$3, NOT(ISBLANK(V838)), V838&lt;0), "Number of Likes cannot be Negative",
IF(AND($AK$3, $AP$3, NOT(ISBLANK(W838)), W838&lt;0), "Number of Disikes cannot be Negative",
IF(AND($AL$3, $AP$3, NOT(ISBLANK(X838)), X838&lt;0), "Number of Shares cannot be Negative",
IF(AND($AM$3, $AP$3, NOT(ISBLANK(Y838)), Y838&lt;0), "Number of Flags cannot be Negative",
IF(AND(CONCATENATE(Z838:AH838)&lt;&gt;"", Z838=""), "Missing 1st Comment Source Name",
IF(AND(CONCATENATE(Z838:AH838)&lt;&gt;"", AB838=""), "Missing 1st Comment Message",
IF(AND($AN$3, $AP$3, CONCATENATE(Z838:AH838)&lt;&gt;"", AG838=""), "Missing 1st Comment Likes",
IF(AND($AO$3, $AP$3, CONCATENATE(Z838:AH838)&lt;&gt;"", AH838=""), "Missing 1st Comment Dislikes",
IF(AND(CONCATENATE(Z839:AH839)&lt;&gt;"", Z839=""), "Missing 2nd Comment Source Name",
IF(AND(CONCATENATE(Z839:AH839)&lt;&gt;"", AB839=""), "Missing 2nd Comment Message",
IF(AND($AN$3, $AP$3, CONCATENATE(Z839:AH839)&lt;&gt;"", AG839=""), "Missing 2nd Comment Likes",
IF(AND($AO$3, $AP$3, CONCATENATE(Z839:AH839)&lt;&gt;"", AH839=""), "Missing 2nd Comment Dislikes",
IF(AND(CONCATENATE(Z840:AH840)&lt;&gt;"", Z840=""), "Missing 3rd Comment Source Name",
IF(AND(CONCATENATE(Z840:AH840)&lt;&gt;"", AB840=""), "Missing 3rd Comment Message",
IF(AND($AN$3, $AP$3, CONCATENATE(Z840:AH840)&lt;&gt;"", AG840=""), "Missing 3rd Comment Likes",
IF(AND($AO$3, $AP$3, CONCATENATE(Z840:AH840)&lt;&gt;"", AH840=""), "Missing 3rd Comment Dislikes", "Valid"
)))))))))))))))))))))))))))))))))</f>
        <v>Unused</v>
      </c>
      <c r="C838" s="302"/>
      <c r="D838" s="351" t="s">
        <v>1565</v>
      </c>
      <c r="E838" s="352"/>
      <c r="F838" s="302"/>
      <c r="G838" s="302"/>
      <c r="H838" s="305"/>
      <c r="I838" s="352"/>
      <c r="J838" s="302"/>
      <c r="K838" s="302"/>
      <c r="L838" s="305"/>
      <c r="M838" s="354"/>
      <c r="N838" s="355"/>
      <c r="O838" s="356"/>
      <c r="P838" s="356"/>
      <c r="Q838" s="357"/>
      <c r="R838" s="358"/>
      <c r="S838" s="356"/>
      <c r="T838" s="356"/>
      <c r="U838" s="357"/>
      <c r="V838" s="358"/>
      <c r="W838" s="356"/>
      <c r="X838" s="356"/>
      <c r="Y838" s="359"/>
      <c r="Z838" s="360"/>
      <c r="AA838" s="305"/>
      <c r="AB838" s="354"/>
      <c r="AC838" s="302"/>
      <c r="AD838" s="302"/>
      <c r="AE838" s="302"/>
      <c r="AF838" s="305"/>
      <c r="AG838" s="361"/>
      <c r="AH838" s="458"/>
      <c r="AI838" s="108"/>
      <c r="AJ838" s="108"/>
      <c r="AK838" s="108"/>
      <c r="AL838" s="108"/>
      <c r="AM838" s="108"/>
      <c r="AN838" s="108"/>
      <c r="AO838" s="108"/>
      <c r="AP838" s="108"/>
      <c r="AQ838" s="108"/>
    </row>
    <row r="839" ht="22.5" customHeight="1">
      <c r="B839" s="331"/>
      <c r="D839" s="363"/>
      <c r="E839" s="331"/>
      <c r="H839" s="327"/>
      <c r="I839" s="331"/>
      <c r="L839" s="327"/>
      <c r="M839" s="331"/>
      <c r="N839" s="333"/>
      <c r="O839" s="334"/>
      <c r="P839" s="334"/>
      <c r="Q839" s="335"/>
      <c r="R839" s="336"/>
      <c r="S839" s="334"/>
      <c r="T839" s="334"/>
      <c r="U839" s="335"/>
      <c r="V839" s="336"/>
      <c r="W839" s="334"/>
      <c r="X839" s="334"/>
      <c r="Y839" s="337"/>
      <c r="Z839" s="364"/>
      <c r="AA839" s="327"/>
      <c r="AB839" s="365"/>
      <c r="AF839" s="327"/>
      <c r="AG839" s="366"/>
      <c r="AH839" s="367"/>
      <c r="AI839" s="108"/>
      <c r="AJ839" s="108"/>
      <c r="AK839" s="108"/>
      <c r="AL839" s="108"/>
      <c r="AM839" s="108"/>
      <c r="AN839" s="108"/>
      <c r="AO839" s="108"/>
      <c r="AP839" s="108"/>
      <c r="AQ839" s="108"/>
    </row>
    <row r="840" ht="22.5" customHeight="1">
      <c r="B840" s="181"/>
      <c r="C840" s="309"/>
      <c r="D840" s="368"/>
      <c r="E840" s="181"/>
      <c r="F840" s="309"/>
      <c r="G840" s="309"/>
      <c r="H840" s="310"/>
      <c r="I840" s="181"/>
      <c r="J840" s="309"/>
      <c r="K840" s="309"/>
      <c r="L840" s="310"/>
      <c r="M840" s="181"/>
      <c r="N840" s="342"/>
      <c r="O840" s="343"/>
      <c r="P840" s="343"/>
      <c r="Q840" s="344"/>
      <c r="R840" s="345"/>
      <c r="S840" s="343"/>
      <c r="T840" s="343"/>
      <c r="U840" s="344"/>
      <c r="V840" s="345"/>
      <c r="W840" s="343"/>
      <c r="X840" s="343"/>
      <c r="Y840" s="346"/>
      <c r="Z840" s="369"/>
      <c r="AA840" s="310"/>
      <c r="AB840" s="370"/>
      <c r="AC840" s="309"/>
      <c r="AD840" s="309"/>
      <c r="AE840" s="309"/>
      <c r="AF840" s="310"/>
      <c r="AG840" s="371"/>
      <c r="AH840" s="372"/>
      <c r="AI840" s="108"/>
      <c r="AJ840" s="108"/>
      <c r="AK840" s="108"/>
      <c r="AL840" s="108"/>
      <c r="AM840" s="108"/>
      <c r="AN840" s="108"/>
      <c r="AO840" s="108"/>
      <c r="AP840" s="108"/>
      <c r="AQ840" s="108"/>
    </row>
    <row r="841" ht="22.5" customHeight="1">
      <c r="B841" s="315" t="str">
        <f>IF(ISBLANK(D841), "Missing ID",
IF(CONCATENATE(E841:AG843)="", "Unused",
IF(AND(ISBLANK(E841), ISBLANK(I841)), "Missing Headline and Content",
IF(ISBLANK(M841), "Missing Is True",
IF(AND(M841&lt;&gt;"Yes", M841&lt;&gt;"No"), "Is True must be Yes or No",
IF(AND($AJ$3, NOT(ISBLANK(N841)), NOT(ISNUMBER(N841))), "Changes to Followers for Likes must be a Number",
IF(AND($AK$3, NOT(ISBLANK(O841)), NOT(ISNUMBER(O841))), "Changes to Followers for Disikes must be a Number",
IF(AND($AL$3, NOT(ISBLANK(P841)), NOT(ISNUMBER(P841))), "Changes to Followers for Shares must be a Number",
IF(AND($AM$3, NOT(ISBLANK(Q841)), NOT(ISNUMBER(Q841))), "Changes to Followers for Flags must be a Number",
IF(AND($AJ$3, NOT(ISBLANK(R841)), NOT(ISNUMBER(R841))), "Changes to Credibility for Likes must be a Number",
IF(AND($AK$3, NOT(ISBLANK(S841)), NOT(ISNUMBER(S841))), "Changes to Credibility for Disikes must be a Number",
IF(AND($AL$3, NOT(ISBLANK(T841)), NOT(ISNUMBER(T841))), "Changes to Credibility for Shares must be a Number",
IF(AND($AM$3, NOT(ISBLANK(U841)), NOT(ISNUMBER(U841))), "Changes to Credibility for Flags must be a Number",
IF(AND($AJ$3, $AP$3, NOT(ISBLANK(V841)), NOT(ISNUMBER(V841))), "Number of Likes must be a Number",
IF(AND($AK$3, $AP$3, NOT(ISBLANK(W841)), NOT(ISNUMBER(W841))), "Number of Disikes must be a Number",
IF(AND($AL$3, $AP$3, NOT(ISBLANK(X841)), NOT(ISNUMBER(X841))), "Number of Shares must be a Number",
IF(AND($AM$3, $AP$3, NOT(ISBLANK(Y841)), NOT(ISNUMBER(Y841))), "Number of Flags must be a Number",
IF(AND($AJ$3, $AP$3, NOT(ISBLANK(V841)), V841&lt;0), "Number of Likes cannot be Negative",
IF(AND($AK$3, $AP$3, NOT(ISBLANK(W841)), W841&lt;0), "Number of Disikes cannot be Negative",
IF(AND($AL$3, $AP$3, NOT(ISBLANK(X841)), X841&lt;0), "Number of Shares cannot be Negative",
IF(AND($AM$3, $AP$3, NOT(ISBLANK(Y841)), Y841&lt;0), "Number of Flags cannot be Negative",
IF(AND(CONCATENATE(Z841:AH841)&lt;&gt;"", Z841=""), "Missing 1st Comment Source Name",
IF(AND(CONCATENATE(Z841:AH841)&lt;&gt;"", AB841=""), "Missing 1st Comment Message",
IF(AND($AN$3, $AP$3, CONCATENATE(Z841:AH841)&lt;&gt;"", AG841=""), "Missing 1st Comment Likes",
IF(AND($AO$3, $AP$3, CONCATENATE(Z841:AH841)&lt;&gt;"", AH841=""), "Missing 1st Comment Dislikes",
IF(AND(CONCATENATE(Z842:AH842)&lt;&gt;"", Z842=""), "Missing 2nd Comment Source Name",
IF(AND(CONCATENATE(Z842:AH842)&lt;&gt;"", AB842=""), "Missing 2nd Comment Message",
IF(AND($AN$3, $AP$3, CONCATENATE(Z842:AH842)&lt;&gt;"", AG842=""), "Missing 2nd Comment Likes",
IF(AND($AO$3, $AP$3, CONCATENATE(Z842:AH842)&lt;&gt;"", AH842=""), "Missing 2nd Comment Dislikes",
IF(AND(CONCATENATE(Z843:AH843)&lt;&gt;"", Z843=""), "Missing 3rd Comment Source Name",
IF(AND(CONCATENATE(Z843:AH843)&lt;&gt;"", AB843=""), "Missing 3rd Comment Message",
IF(AND($AN$3, $AP$3, CONCATENATE(Z843:AH843)&lt;&gt;"", AG843=""), "Missing 3rd Comment Likes",
IF(AND($AO$3, $AP$3, CONCATENATE(Z843:AH843)&lt;&gt;"", AH843=""), "Missing 3rd Comment Dislikes", "Valid"
)))))))))))))))))))))))))))))))))</f>
        <v>Unused</v>
      </c>
      <c r="C841" s="302"/>
      <c r="D841" s="316" t="s">
        <v>1566</v>
      </c>
      <c r="E841" s="317"/>
      <c r="F841" s="302"/>
      <c r="G841" s="302"/>
      <c r="H841" s="305"/>
      <c r="I841" s="317"/>
      <c r="J841" s="302"/>
      <c r="K841" s="302"/>
      <c r="L841" s="305"/>
      <c r="M841" s="319"/>
      <c r="N841" s="450"/>
      <c r="O841" s="451"/>
      <c r="P841" s="451"/>
      <c r="Q841" s="452"/>
      <c r="R841" s="453"/>
      <c r="S841" s="451"/>
      <c r="T841" s="451"/>
      <c r="U841" s="452"/>
      <c r="V841" s="453"/>
      <c r="W841" s="451"/>
      <c r="X841" s="451"/>
      <c r="Y841" s="454"/>
      <c r="Z841" s="325"/>
      <c r="AA841" s="305"/>
      <c r="AB841" s="319"/>
      <c r="AC841" s="302"/>
      <c r="AD841" s="302"/>
      <c r="AE841" s="302"/>
      <c r="AF841" s="305"/>
      <c r="AG841" s="328"/>
      <c r="AH841" s="455"/>
      <c r="AI841" s="108"/>
      <c r="AJ841" s="108"/>
      <c r="AK841" s="108"/>
      <c r="AL841" s="108"/>
      <c r="AM841" s="108"/>
      <c r="AN841" s="108"/>
      <c r="AO841" s="108"/>
      <c r="AP841" s="108"/>
      <c r="AQ841" s="108"/>
    </row>
    <row r="842" ht="22.5" customHeight="1">
      <c r="B842" s="331"/>
      <c r="D842" s="332"/>
      <c r="E842" s="331"/>
      <c r="H842" s="327"/>
      <c r="I842" s="331"/>
      <c r="L842" s="327"/>
      <c r="M842" s="331"/>
      <c r="N842" s="333"/>
      <c r="O842" s="334"/>
      <c r="P842" s="334"/>
      <c r="Q842" s="335"/>
      <c r="R842" s="336"/>
      <c r="S842" s="334"/>
      <c r="T842" s="334"/>
      <c r="U842" s="335"/>
      <c r="V842" s="336"/>
      <c r="W842" s="334"/>
      <c r="X842" s="334"/>
      <c r="Y842" s="337"/>
      <c r="Z842" s="338"/>
      <c r="AA842" s="327"/>
      <c r="AB842" s="326"/>
      <c r="AF842" s="327"/>
      <c r="AG842" s="339"/>
      <c r="AH842" s="456"/>
      <c r="AI842" s="108"/>
      <c r="AJ842" s="108"/>
      <c r="AK842" s="108"/>
      <c r="AL842" s="108"/>
      <c r="AM842" s="108"/>
      <c r="AN842" s="108"/>
      <c r="AO842" s="108"/>
      <c r="AP842" s="108"/>
      <c r="AQ842" s="108"/>
    </row>
    <row r="843" ht="22.5" customHeight="1">
      <c r="B843" s="181"/>
      <c r="C843" s="309"/>
      <c r="D843" s="341"/>
      <c r="E843" s="181"/>
      <c r="F843" s="309"/>
      <c r="G843" s="309"/>
      <c r="H843" s="310"/>
      <c r="I843" s="181"/>
      <c r="J843" s="309"/>
      <c r="K843" s="309"/>
      <c r="L843" s="310"/>
      <c r="M843" s="181"/>
      <c r="N843" s="342"/>
      <c r="O843" s="343"/>
      <c r="P843" s="343"/>
      <c r="Q843" s="344"/>
      <c r="R843" s="345"/>
      <c r="S843" s="343"/>
      <c r="T843" s="343"/>
      <c r="U843" s="344"/>
      <c r="V843" s="345"/>
      <c r="W843" s="343"/>
      <c r="X843" s="343"/>
      <c r="Y843" s="346"/>
      <c r="Z843" s="347"/>
      <c r="AA843" s="310"/>
      <c r="AB843" s="348"/>
      <c r="AC843" s="309"/>
      <c r="AD843" s="309"/>
      <c r="AE843" s="309"/>
      <c r="AF843" s="310"/>
      <c r="AG843" s="349"/>
      <c r="AH843" s="457"/>
      <c r="AI843" s="108"/>
      <c r="AJ843" s="108"/>
      <c r="AK843" s="108"/>
      <c r="AL843" s="108"/>
      <c r="AM843" s="108"/>
      <c r="AN843" s="108"/>
      <c r="AO843" s="108"/>
      <c r="AP843" s="108"/>
      <c r="AQ843" s="108"/>
    </row>
    <row r="844" ht="22.5" customHeight="1">
      <c r="B844" s="315" t="str">
        <f>IF(ISBLANK(D844), "Missing ID",
IF(CONCATENATE(E844:AG846)="", "Unused",
IF(AND(ISBLANK(E844), ISBLANK(I844)), "Missing Headline and Content",
IF(ISBLANK(M844), "Missing Is True",
IF(AND(M844&lt;&gt;"Yes", M844&lt;&gt;"No"), "Is True must be Yes or No",
IF(AND($AJ$3, NOT(ISBLANK(N844)), NOT(ISNUMBER(N844))), "Changes to Followers for Likes must be a Number",
IF(AND($AK$3, NOT(ISBLANK(O844)), NOT(ISNUMBER(O844))), "Changes to Followers for Disikes must be a Number",
IF(AND($AL$3, NOT(ISBLANK(P844)), NOT(ISNUMBER(P844))), "Changes to Followers for Shares must be a Number",
IF(AND($AM$3, NOT(ISBLANK(Q844)), NOT(ISNUMBER(Q844))), "Changes to Followers for Flags must be a Number",
IF(AND($AJ$3, NOT(ISBLANK(R844)), NOT(ISNUMBER(R844))), "Changes to Credibility for Likes must be a Number",
IF(AND($AK$3, NOT(ISBLANK(S844)), NOT(ISNUMBER(S844))), "Changes to Credibility for Disikes must be a Number",
IF(AND($AL$3, NOT(ISBLANK(T844)), NOT(ISNUMBER(T844))), "Changes to Credibility for Shares must be a Number",
IF(AND($AM$3, NOT(ISBLANK(U844)), NOT(ISNUMBER(U844))), "Changes to Credibility for Flags must be a Number",
IF(AND($AJ$3, $AP$3, NOT(ISBLANK(V844)), NOT(ISNUMBER(V844))), "Number of Likes must be a Number",
IF(AND($AK$3, $AP$3, NOT(ISBLANK(W844)), NOT(ISNUMBER(W844))), "Number of Disikes must be a Number",
IF(AND($AL$3, $AP$3, NOT(ISBLANK(X844)), NOT(ISNUMBER(X844))), "Number of Shares must be a Number",
IF(AND($AM$3, $AP$3, NOT(ISBLANK(Y844)), NOT(ISNUMBER(Y844))), "Number of Flags must be a Number",
IF(AND($AJ$3, $AP$3, NOT(ISBLANK(V844)), V844&lt;0), "Number of Likes cannot be Negative",
IF(AND($AK$3, $AP$3, NOT(ISBLANK(W844)), W844&lt;0), "Number of Disikes cannot be Negative",
IF(AND($AL$3, $AP$3, NOT(ISBLANK(X844)), X844&lt;0), "Number of Shares cannot be Negative",
IF(AND($AM$3, $AP$3, NOT(ISBLANK(Y844)), Y844&lt;0), "Number of Flags cannot be Negative",
IF(AND(CONCATENATE(Z844:AH844)&lt;&gt;"", Z844=""), "Missing 1st Comment Source Name",
IF(AND(CONCATENATE(Z844:AH844)&lt;&gt;"", AB844=""), "Missing 1st Comment Message",
IF(AND($AN$3, $AP$3, CONCATENATE(Z844:AH844)&lt;&gt;"", AG844=""), "Missing 1st Comment Likes",
IF(AND($AO$3, $AP$3, CONCATENATE(Z844:AH844)&lt;&gt;"", AH844=""), "Missing 1st Comment Dislikes",
IF(AND(CONCATENATE(Z845:AH845)&lt;&gt;"", Z845=""), "Missing 2nd Comment Source Name",
IF(AND(CONCATENATE(Z845:AH845)&lt;&gt;"", AB845=""), "Missing 2nd Comment Message",
IF(AND($AN$3, $AP$3, CONCATENATE(Z845:AH845)&lt;&gt;"", AG845=""), "Missing 2nd Comment Likes",
IF(AND($AO$3, $AP$3, CONCATENATE(Z845:AH845)&lt;&gt;"", AH845=""), "Missing 2nd Comment Dislikes",
IF(AND(CONCATENATE(Z846:AH846)&lt;&gt;"", Z846=""), "Missing 3rd Comment Source Name",
IF(AND(CONCATENATE(Z846:AH846)&lt;&gt;"", AB846=""), "Missing 3rd Comment Message",
IF(AND($AN$3, $AP$3, CONCATENATE(Z846:AH846)&lt;&gt;"", AG846=""), "Missing 3rd Comment Likes",
IF(AND($AO$3, $AP$3, CONCATENATE(Z846:AH846)&lt;&gt;"", AH846=""), "Missing 3rd Comment Dislikes", "Valid"
)))))))))))))))))))))))))))))))))</f>
        <v>Unused</v>
      </c>
      <c r="C844" s="302"/>
      <c r="D844" s="351" t="s">
        <v>1567</v>
      </c>
      <c r="E844" s="352"/>
      <c r="F844" s="302"/>
      <c r="G844" s="302"/>
      <c r="H844" s="305"/>
      <c r="I844" s="352"/>
      <c r="J844" s="302"/>
      <c r="K844" s="302"/>
      <c r="L844" s="305"/>
      <c r="M844" s="354"/>
      <c r="N844" s="355"/>
      <c r="O844" s="356"/>
      <c r="P844" s="356"/>
      <c r="Q844" s="357"/>
      <c r="R844" s="358"/>
      <c r="S844" s="356"/>
      <c r="T844" s="356"/>
      <c r="U844" s="357"/>
      <c r="V844" s="358"/>
      <c r="W844" s="356"/>
      <c r="X844" s="356"/>
      <c r="Y844" s="359"/>
      <c r="Z844" s="360"/>
      <c r="AA844" s="305"/>
      <c r="AB844" s="354"/>
      <c r="AC844" s="302"/>
      <c r="AD844" s="302"/>
      <c r="AE844" s="302"/>
      <c r="AF844" s="305"/>
      <c r="AG844" s="361"/>
      <c r="AH844" s="458"/>
      <c r="AI844" s="108"/>
      <c r="AJ844" s="108"/>
      <c r="AK844" s="108"/>
      <c r="AL844" s="108"/>
      <c r="AM844" s="108"/>
      <c r="AN844" s="108"/>
      <c r="AO844" s="108"/>
      <c r="AP844" s="108"/>
      <c r="AQ844" s="108"/>
    </row>
    <row r="845" ht="22.5" customHeight="1">
      <c r="B845" s="331"/>
      <c r="D845" s="363"/>
      <c r="E845" s="331"/>
      <c r="H845" s="327"/>
      <c r="I845" s="331"/>
      <c r="L845" s="327"/>
      <c r="M845" s="331"/>
      <c r="N845" s="333"/>
      <c r="O845" s="334"/>
      <c r="P845" s="334"/>
      <c r="Q845" s="335"/>
      <c r="R845" s="336"/>
      <c r="S845" s="334"/>
      <c r="T845" s="334"/>
      <c r="U845" s="335"/>
      <c r="V845" s="336"/>
      <c r="W845" s="334"/>
      <c r="X845" s="334"/>
      <c r="Y845" s="337"/>
      <c r="Z845" s="364"/>
      <c r="AA845" s="327"/>
      <c r="AB845" s="365"/>
      <c r="AF845" s="327"/>
      <c r="AG845" s="366"/>
      <c r="AH845" s="367"/>
      <c r="AI845" s="108"/>
      <c r="AJ845" s="108"/>
      <c r="AK845" s="108"/>
      <c r="AL845" s="108"/>
      <c r="AM845" s="108"/>
      <c r="AN845" s="108"/>
      <c r="AO845" s="108"/>
      <c r="AP845" s="108"/>
      <c r="AQ845" s="108"/>
    </row>
    <row r="846" ht="22.5" customHeight="1">
      <c r="B846" s="181"/>
      <c r="C846" s="309"/>
      <c r="D846" s="368"/>
      <c r="E846" s="181"/>
      <c r="F846" s="309"/>
      <c r="G846" s="309"/>
      <c r="H846" s="310"/>
      <c r="I846" s="181"/>
      <c r="J846" s="309"/>
      <c r="K846" s="309"/>
      <c r="L846" s="310"/>
      <c r="M846" s="181"/>
      <c r="N846" s="342"/>
      <c r="O846" s="343"/>
      <c r="P846" s="343"/>
      <c r="Q846" s="344"/>
      <c r="R846" s="345"/>
      <c r="S846" s="343"/>
      <c r="T846" s="343"/>
      <c r="U846" s="344"/>
      <c r="V846" s="345"/>
      <c r="W846" s="343"/>
      <c r="X846" s="343"/>
      <c r="Y846" s="346"/>
      <c r="Z846" s="369"/>
      <c r="AA846" s="310"/>
      <c r="AB846" s="370"/>
      <c r="AC846" s="309"/>
      <c r="AD846" s="309"/>
      <c r="AE846" s="309"/>
      <c r="AF846" s="310"/>
      <c r="AG846" s="371"/>
      <c r="AH846" s="372"/>
      <c r="AI846" s="108"/>
      <c r="AJ846" s="108"/>
      <c r="AK846" s="108"/>
      <c r="AL846" s="108"/>
      <c r="AM846" s="108"/>
      <c r="AN846" s="108"/>
      <c r="AO846" s="108"/>
      <c r="AP846" s="108"/>
      <c r="AQ846" s="108"/>
    </row>
    <row r="847" ht="22.5" customHeight="1">
      <c r="B847" s="315" t="str">
        <f>IF(ISBLANK(D847), "Missing ID",
IF(CONCATENATE(E847:AG849)="", "Unused",
IF(AND(ISBLANK(E847), ISBLANK(I847)), "Missing Headline and Content",
IF(ISBLANK(M847), "Missing Is True",
IF(AND(M847&lt;&gt;"Yes", M847&lt;&gt;"No"), "Is True must be Yes or No",
IF(AND($AJ$3, NOT(ISBLANK(N847)), NOT(ISNUMBER(N847))), "Changes to Followers for Likes must be a Number",
IF(AND($AK$3, NOT(ISBLANK(O847)), NOT(ISNUMBER(O847))), "Changes to Followers for Disikes must be a Number",
IF(AND($AL$3, NOT(ISBLANK(P847)), NOT(ISNUMBER(P847))), "Changes to Followers for Shares must be a Number",
IF(AND($AM$3, NOT(ISBLANK(Q847)), NOT(ISNUMBER(Q847))), "Changes to Followers for Flags must be a Number",
IF(AND($AJ$3, NOT(ISBLANK(R847)), NOT(ISNUMBER(R847))), "Changes to Credibility for Likes must be a Number",
IF(AND($AK$3, NOT(ISBLANK(S847)), NOT(ISNUMBER(S847))), "Changes to Credibility for Disikes must be a Number",
IF(AND($AL$3, NOT(ISBLANK(T847)), NOT(ISNUMBER(T847))), "Changes to Credibility for Shares must be a Number",
IF(AND($AM$3, NOT(ISBLANK(U847)), NOT(ISNUMBER(U847))), "Changes to Credibility for Flags must be a Number",
IF(AND($AJ$3, $AP$3, NOT(ISBLANK(V847)), NOT(ISNUMBER(V847))), "Number of Likes must be a Number",
IF(AND($AK$3, $AP$3, NOT(ISBLANK(W847)), NOT(ISNUMBER(W847))), "Number of Disikes must be a Number",
IF(AND($AL$3, $AP$3, NOT(ISBLANK(X847)), NOT(ISNUMBER(X847))), "Number of Shares must be a Number",
IF(AND($AM$3, $AP$3, NOT(ISBLANK(Y847)), NOT(ISNUMBER(Y847))), "Number of Flags must be a Number",
IF(AND($AJ$3, $AP$3, NOT(ISBLANK(V847)), V847&lt;0), "Number of Likes cannot be Negative",
IF(AND($AK$3, $AP$3, NOT(ISBLANK(W847)), W847&lt;0), "Number of Disikes cannot be Negative",
IF(AND($AL$3, $AP$3, NOT(ISBLANK(X847)), X847&lt;0), "Number of Shares cannot be Negative",
IF(AND($AM$3, $AP$3, NOT(ISBLANK(Y847)), Y847&lt;0), "Number of Flags cannot be Negative",
IF(AND(CONCATENATE(Z847:AH847)&lt;&gt;"", Z847=""), "Missing 1st Comment Source Name",
IF(AND(CONCATENATE(Z847:AH847)&lt;&gt;"", AB847=""), "Missing 1st Comment Message",
IF(AND($AN$3, $AP$3, CONCATENATE(Z847:AH847)&lt;&gt;"", AG847=""), "Missing 1st Comment Likes",
IF(AND($AO$3, $AP$3, CONCATENATE(Z847:AH847)&lt;&gt;"", AH847=""), "Missing 1st Comment Dislikes",
IF(AND(CONCATENATE(Z848:AH848)&lt;&gt;"", Z848=""), "Missing 2nd Comment Source Name",
IF(AND(CONCATENATE(Z848:AH848)&lt;&gt;"", AB848=""), "Missing 2nd Comment Message",
IF(AND($AN$3, $AP$3, CONCATENATE(Z848:AH848)&lt;&gt;"", AG848=""), "Missing 2nd Comment Likes",
IF(AND($AO$3, $AP$3, CONCATENATE(Z848:AH848)&lt;&gt;"", AH848=""), "Missing 2nd Comment Dislikes",
IF(AND(CONCATENATE(Z849:AH849)&lt;&gt;"", Z849=""), "Missing 3rd Comment Source Name",
IF(AND(CONCATENATE(Z849:AH849)&lt;&gt;"", AB849=""), "Missing 3rd Comment Message",
IF(AND($AN$3, $AP$3, CONCATENATE(Z849:AH849)&lt;&gt;"", AG849=""), "Missing 3rd Comment Likes",
IF(AND($AO$3, $AP$3, CONCATENATE(Z849:AH849)&lt;&gt;"", AH849=""), "Missing 3rd Comment Dislikes", "Valid"
)))))))))))))))))))))))))))))))))</f>
        <v>Unused</v>
      </c>
      <c r="C847" s="302"/>
      <c r="D847" s="316" t="s">
        <v>1568</v>
      </c>
      <c r="E847" s="317"/>
      <c r="F847" s="302"/>
      <c r="G847" s="302"/>
      <c r="H847" s="305"/>
      <c r="I847" s="317"/>
      <c r="J847" s="302"/>
      <c r="K847" s="302"/>
      <c r="L847" s="305"/>
      <c r="M847" s="319"/>
      <c r="N847" s="450"/>
      <c r="O847" s="451"/>
      <c r="P847" s="451"/>
      <c r="Q847" s="452"/>
      <c r="R847" s="453"/>
      <c r="S847" s="451"/>
      <c r="T847" s="451"/>
      <c r="U847" s="452"/>
      <c r="V847" s="453"/>
      <c r="W847" s="451"/>
      <c r="X847" s="451"/>
      <c r="Y847" s="454"/>
      <c r="Z847" s="325"/>
      <c r="AA847" s="305"/>
      <c r="AB847" s="319"/>
      <c r="AC847" s="302"/>
      <c r="AD847" s="302"/>
      <c r="AE847" s="302"/>
      <c r="AF847" s="305"/>
      <c r="AG847" s="328"/>
      <c r="AH847" s="455"/>
      <c r="AI847" s="108"/>
      <c r="AJ847" s="108"/>
      <c r="AK847" s="108"/>
      <c r="AL847" s="108"/>
      <c r="AM847" s="108"/>
      <c r="AN847" s="108"/>
      <c r="AO847" s="108"/>
      <c r="AP847" s="108"/>
      <c r="AQ847" s="108"/>
    </row>
    <row r="848" ht="22.5" customHeight="1">
      <c r="B848" s="331"/>
      <c r="D848" s="332"/>
      <c r="E848" s="331"/>
      <c r="H848" s="327"/>
      <c r="I848" s="331"/>
      <c r="L848" s="327"/>
      <c r="M848" s="331"/>
      <c r="N848" s="333"/>
      <c r="O848" s="334"/>
      <c r="P848" s="334"/>
      <c r="Q848" s="335"/>
      <c r="R848" s="336"/>
      <c r="S848" s="334"/>
      <c r="T848" s="334"/>
      <c r="U848" s="335"/>
      <c r="V848" s="336"/>
      <c r="W848" s="334"/>
      <c r="X848" s="334"/>
      <c r="Y848" s="337"/>
      <c r="Z848" s="338"/>
      <c r="AA848" s="327"/>
      <c r="AB848" s="326"/>
      <c r="AF848" s="327"/>
      <c r="AG848" s="339"/>
      <c r="AH848" s="456"/>
      <c r="AI848" s="108"/>
      <c r="AJ848" s="108"/>
      <c r="AK848" s="108"/>
      <c r="AL848" s="108"/>
      <c r="AM848" s="108"/>
      <c r="AN848" s="108"/>
      <c r="AO848" s="108"/>
      <c r="AP848" s="108"/>
      <c r="AQ848" s="108"/>
    </row>
    <row r="849" ht="22.5" customHeight="1">
      <c r="B849" s="181"/>
      <c r="C849" s="309"/>
      <c r="D849" s="341"/>
      <c r="E849" s="181"/>
      <c r="F849" s="309"/>
      <c r="G849" s="309"/>
      <c r="H849" s="310"/>
      <c r="I849" s="181"/>
      <c r="J849" s="309"/>
      <c r="K849" s="309"/>
      <c r="L849" s="310"/>
      <c r="M849" s="181"/>
      <c r="N849" s="342"/>
      <c r="O849" s="343"/>
      <c r="P849" s="343"/>
      <c r="Q849" s="344"/>
      <c r="R849" s="345"/>
      <c r="S849" s="343"/>
      <c r="T849" s="343"/>
      <c r="U849" s="344"/>
      <c r="V849" s="345"/>
      <c r="W849" s="343"/>
      <c r="X849" s="343"/>
      <c r="Y849" s="346"/>
      <c r="Z849" s="347"/>
      <c r="AA849" s="310"/>
      <c r="AB849" s="348"/>
      <c r="AC849" s="309"/>
      <c r="AD849" s="309"/>
      <c r="AE849" s="309"/>
      <c r="AF849" s="310"/>
      <c r="AG849" s="349"/>
      <c r="AH849" s="457"/>
      <c r="AI849" s="108"/>
      <c r="AJ849" s="108"/>
      <c r="AK849" s="108"/>
      <c r="AL849" s="108"/>
      <c r="AM849" s="108"/>
      <c r="AN849" s="108"/>
      <c r="AO849" s="108"/>
      <c r="AP849" s="108"/>
      <c r="AQ849" s="108"/>
    </row>
    <row r="850" ht="22.5" customHeight="1">
      <c r="B850" s="315" t="str">
        <f>IF(ISBLANK(D850), "Missing ID",
IF(CONCATENATE(E850:AG852)="", "Unused",
IF(AND(ISBLANK(E850), ISBLANK(I850)), "Missing Headline and Content",
IF(ISBLANK(M850), "Missing Is True",
IF(AND(M850&lt;&gt;"Yes", M850&lt;&gt;"No"), "Is True must be Yes or No",
IF(AND($AJ$3, NOT(ISBLANK(N850)), NOT(ISNUMBER(N850))), "Changes to Followers for Likes must be a Number",
IF(AND($AK$3, NOT(ISBLANK(O850)), NOT(ISNUMBER(O850))), "Changes to Followers for Disikes must be a Number",
IF(AND($AL$3, NOT(ISBLANK(P850)), NOT(ISNUMBER(P850))), "Changes to Followers for Shares must be a Number",
IF(AND($AM$3, NOT(ISBLANK(Q850)), NOT(ISNUMBER(Q850))), "Changes to Followers for Flags must be a Number",
IF(AND($AJ$3, NOT(ISBLANK(R850)), NOT(ISNUMBER(R850))), "Changes to Credibility for Likes must be a Number",
IF(AND($AK$3, NOT(ISBLANK(S850)), NOT(ISNUMBER(S850))), "Changes to Credibility for Disikes must be a Number",
IF(AND($AL$3, NOT(ISBLANK(T850)), NOT(ISNUMBER(T850))), "Changes to Credibility for Shares must be a Number",
IF(AND($AM$3, NOT(ISBLANK(U850)), NOT(ISNUMBER(U850))), "Changes to Credibility for Flags must be a Number",
IF(AND($AJ$3, $AP$3, NOT(ISBLANK(V850)), NOT(ISNUMBER(V850))), "Number of Likes must be a Number",
IF(AND($AK$3, $AP$3, NOT(ISBLANK(W850)), NOT(ISNUMBER(W850))), "Number of Disikes must be a Number",
IF(AND($AL$3, $AP$3, NOT(ISBLANK(X850)), NOT(ISNUMBER(X850))), "Number of Shares must be a Number",
IF(AND($AM$3, $AP$3, NOT(ISBLANK(Y850)), NOT(ISNUMBER(Y850))), "Number of Flags must be a Number",
IF(AND($AJ$3, $AP$3, NOT(ISBLANK(V850)), V850&lt;0), "Number of Likes cannot be Negative",
IF(AND($AK$3, $AP$3, NOT(ISBLANK(W850)), W850&lt;0), "Number of Disikes cannot be Negative",
IF(AND($AL$3, $AP$3, NOT(ISBLANK(X850)), X850&lt;0), "Number of Shares cannot be Negative",
IF(AND($AM$3, $AP$3, NOT(ISBLANK(Y850)), Y850&lt;0), "Number of Flags cannot be Negative",
IF(AND(CONCATENATE(Z850:AH850)&lt;&gt;"", Z850=""), "Missing 1st Comment Source Name",
IF(AND(CONCATENATE(Z850:AH850)&lt;&gt;"", AB850=""), "Missing 1st Comment Message",
IF(AND($AN$3, $AP$3, CONCATENATE(Z850:AH850)&lt;&gt;"", AG850=""), "Missing 1st Comment Likes",
IF(AND($AO$3, $AP$3, CONCATENATE(Z850:AH850)&lt;&gt;"", AH850=""), "Missing 1st Comment Dislikes",
IF(AND(CONCATENATE(Z851:AH851)&lt;&gt;"", Z851=""), "Missing 2nd Comment Source Name",
IF(AND(CONCATENATE(Z851:AH851)&lt;&gt;"", AB851=""), "Missing 2nd Comment Message",
IF(AND($AN$3, $AP$3, CONCATENATE(Z851:AH851)&lt;&gt;"", AG851=""), "Missing 2nd Comment Likes",
IF(AND($AO$3, $AP$3, CONCATENATE(Z851:AH851)&lt;&gt;"", AH851=""), "Missing 2nd Comment Dislikes",
IF(AND(CONCATENATE(Z852:AH852)&lt;&gt;"", Z852=""), "Missing 3rd Comment Source Name",
IF(AND(CONCATENATE(Z852:AH852)&lt;&gt;"", AB852=""), "Missing 3rd Comment Message",
IF(AND($AN$3, $AP$3, CONCATENATE(Z852:AH852)&lt;&gt;"", AG852=""), "Missing 3rd Comment Likes",
IF(AND($AO$3, $AP$3, CONCATENATE(Z852:AH852)&lt;&gt;"", AH852=""), "Missing 3rd Comment Dislikes", "Valid"
)))))))))))))))))))))))))))))))))</f>
        <v>Unused</v>
      </c>
      <c r="C850" s="302"/>
      <c r="D850" s="351" t="s">
        <v>1569</v>
      </c>
      <c r="E850" s="352"/>
      <c r="F850" s="302"/>
      <c r="G850" s="302"/>
      <c r="H850" s="305"/>
      <c r="I850" s="352"/>
      <c r="J850" s="302"/>
      <c r="K850" s="302"/>
      <c r="L850" s="305"/>
      <c r="M850" s="354"/>
      <c r="N850" s="355"/>
      <c r="O850" s="356"/>
      <c r="P850" s="356"/>
      <c r="Q850" s="357"/>
      <c r="R850" s="358"/>
      <c r="S850" s="356"/>
      <c r="T850" s="356"/>
      <c r="U850" s="357"/>
      <c r="V850" s="358"/>
      <c r="W850" s="356"/>
      <c r="X850" s="356"/>
      <c r="Y850" s="359"/>
      <c r="Z850" s="360"/>
      <c r="AA850" s="305"/>
      <c r="AB850" s="354"/>
      <c r="AC850" s="302"/>
      <c r="AD850" s="302"/>
      <c r="AE850" s="302"/>
      <c r="AF850" s="305"/>
      <c r="AG850" s="361"/>
      <c r="AH850" s="458"/>
      <c r="AI850" s="108"/>
      <c r="AJ850" s="108"/>
      <c r="AK850" s="108"/>
      <c r="AL850" s="108"/>
      <c r="AM850" s="108"/>
      <c r="AN850" s="108"/>
      <c r="AO850" s="108"/>
      <c r="AP850" s="108"/>
      <c r="AQ850" s="108"/>
    </row>
    <row r="851" ht="22.5" customHeight="1">
      <c r="B851" s="331"/>
      <c r="D851" s="363"/>
      <c r="E851" s="331"/>
      <c r="H851" s="327"/>
      <c r="I851" s="331"/>
      <c r="L851" s="327"/>
      <c r="M851" s="331"/>
      <c r="N851" s="333"/>
      <c r="O851" s="334"/>
      <c r="P851" s="334"/>
      <c r="Q851" s="335"/>
      <c r="R851" s="336"/>
      <c r="S851" s="334"/>
      <c r="T851" s="334"/>
      <c r="U851" s="335"/>
      <c r="V851" s="336"/>
      <c r="W851" s="334"/>
      <c r="X851" s="334"/>
      <c r="Y851" s="337"/>
      <c r="Z851" s="364"/>
      <c r="AA851" s="327"/>
      <c r="AB851" s="365"/>
      <c r="AF851" s="327"/>
      <c r="AG851" s="366"/>
      <c r="AH851" s="367"/>
      <c r="AI851" s="108"/>
      <c r="AJ851" s="108"/>
      <c r="AK851" s="108"/>
      <c r="AL851" s="108"/>
      <c r="AM851" s="108"/>
      <c r="AN851" s="108"/>
      <c r="AO851" s="108"/>
      <c r="AP851" s="108"/>
      <c r="AQ851" s="108"/>
    </row>
    <row r="852" ht="22.5" customHeight="1">
      <c r="B852" s="181"/>
      <c r="C852" s="309"/>
      <c r="D852" s="368"/>
      <c r="E852" s="181"/>
      <c r="F852" s="309"/>
      <c r="G852" s="309"/>
      <c r="H852" s="310"/>
      <c r="I852" s="181"/>
      <c r="J852" s="309"/>
      <c r="K852" s="309"/>
      <c r="L852" s="310"/>
      <c r="M852" s="181"/>
      <c r="N852" s="342"/>
      <c r="O852" s="343"/>
      <c r="P852" s="343"/>
      <c r="Q852" s="344"/>
      <c r="R852" s="345"/>
      <c r="S852" s="343"/>
      <c r="T852" s="343"/>
      <c r="U852" s="344"/>
      <c r="V852" s="345"/>
      <c r="W852" s="343"/>
      <c r="X852" s="343"/>
      <c r="Y852" s="346"/>
      <c r="Z852" s="369"/>
      <c r="AA852" s="310"/>
      <c r="AB852" s="370"/>
      <c r="AC852" s="309"/>
      <c r="AD852" s="309"/>
      <c r="AE852" s="309"/>
      <c r="AF852" s="310"/>
      <c r="AG852" s="371"/>
      <c r="AH852" s="372"/>
      <c r="AI852" s="108"/>
      <c r="AJ852" s="108"/>
      <c r="AK852" s="108"/>
      <c r="AL852" s="108"/>
      <c r="AM852" s="108"/>
      <c r="AN852" s="108"/>
      <c r="AO852" s="108"/>
      <c r="AP852" s="108"/>
      <c r="AQ852" s="108"/>
    </row>
    <row r="853" ht="22.5" customHeight="1">
      <c r="B853" s="315" t="str">
        <f>IF(ISBLANK(D853), "Missing ID",
IF(CONCATENATE(E853:AG855)="", "Unused",
IF(AND(ISBLANK(E853), ISBLANK(I853)), "Missing Headline and Content",
IF(ISBLANK(M853), "Missing Is True",
IF(AND(M853&lt;&gt;"Yes", M853&lt;&gt;"No"), "Is True must be Yes or No",
IF(AND($AJ$3, NOT(ISBLANK(N853)), NOT(ISNUMBER(N853))), "Changes to Followers for Likes must be a Number",
IF(AND($AK$3, NOT(ISBLANK(O853)), NOT(ISNUMBER(O853))), "Changes to Followers for Disikes must be a Number",
IF(AND($AL$3, NOT(ISBLANK(P853)), NOT(ISNUMBER(P853))), "Changes to Followers for Shares must be a Number",
IF(AND($AM$3, NOT(ISBLANK(Q853)), NOT(ISNUMBER(Q853))), "Changes to Followers for Flags must be a Number",
IF(AND($AJ$3, NOT(ISBLANK(R853)), NOT(ISNUMBER(R853))), "Changes to Credibility for Likes must be a Number",
IF(AND($AK$3, NOT(ISBLANK(S853)), NOT(ISNUMBER(S853))), "Changes to Credibility for Disikes must be a Number",
IF(AND($AL$3, NOT(ISBLANK(T853)), NOT(ISNUMBER(T853))), "Changes to Credibility for Shares must be a Number",
IF(AND($AM$3, NOT(ISBLANK(U853)), NOT(ISNUMBER(U853))), "Changes to Credibility for Flags must be a Number",
IF(AND($AJ$3, $AP$3, NOT(ISBLANK(V853)), NOT(ISNUMBER(V853))), "Number of Likes must be a Number",
IF(AND($AK$3, $AP$3, NOT(ISBLANK(W853)), NOT(ISNUMBER(W853))), "Number of Disikes must be a Number",
IF(AND($AL$3, $AP$3, NOT(ISBLANK(X853)), NOT(ISNUMBER(X853))), "Number of Shares must be a Number",
IF(AND($AM$3, $AP$3, NOT(ISBLANK(Y853)), NOT(ISNUMBER(Y853))), "Number of Flags must be a Number",
IF(AND($AJ$3, $AP$3, NOT(ISBLANK(V853)), V853&lt;0), "Number of Likes cannot be Negative",
IF(AND($AK$3, $AP$3, NOT(ISBLANK(W853)), W853&lt;0), "Number of Disikes cannot be Negative",
IF(AND($AL$3, $AP$3, NOT(ISBLANK(X853)), X853&lt;0), "Number of Shares cannot be Negative",
IF(AND($AM$3, $AP$3, NOT(ISBLANK(Y853)), Y853&lt;0), "Number of Flags cannot be Negative",
IF(AND(CONCATENATE(Z853:AH853)&lt;&gt;"", Z853=""), "Missing 1st Comment Source Name",
IF(AND(CONCATENATE(Z853:AH853)&lt;&gt;"", AB853=""), "Missing 1st Comment Message",
IF(AND($AN$3, $AP$3, CONCATENATE(Z853:AH853)&lt;&gt;"", AG853=""), "Missing 1st Comment Likes",
IF(AND($AO$3, $AP$3, CONCATENATE(Z853:AH853)&lt;&gt;"", AH853=""), "Missing 1st Comment Dislikes",
IF(AND(CONCATENATE(Z854:AH854)&lt;&gt;"", Z854=""), "Missing 2nd Comment Source Name",
IF(AND(CONCATENATE(Z854:AH854)&lt;&gt;"", AB854=""), "Missing 2nd Comment Message",
IF(AND($AN$3, $AP$3, CONCATENATE(Z854:AH854)&lt;&gt;"", AG854=""), "Missing 2nd Comment Likes",
IF(AND($AO$3, $AP$3, CONCATENATE(Z854:AH854)&lt;&gt;"", AH854=""), "Missing 2nd Comment Dislikes",
IF(AND(CONCATENATE(Z855:AH855)&lt;&gt;"", Z855=""), "Missing 3rd Comment Source Name",
IF(AND(CONCATENATE(Z855:AH855)&lt;&gt;"", AB855=""), "Missing 3rd Comment Message",
IF(AND($AN$3, $AP$3, CONCATENATE(Z855:AH855)&lt;&gt;"", AG855=""), "Missing 3rd Comment Likes",
IF(AND($AO$3, $AP$3, CONCATENATE(Z855:AH855)&lt;&gt;"", AH855=""), "Missing 3rd Comment Dislikes", "Valid"
)))))))))))))))))))))))))))))))))</f>
        <v>Unused</v>
      </c>
      <c r="C853" s="302"/>
      <c r="D853" s="316" t="s">
        <v>1570</v>
      </c>
      <c r="E853" s="317"/>
      <c r="F853" s="302"/>
      <c r="G853" s="302"/>
      <c r="H853" s="305"/>
      <c r="I853" s="317"/>
      <c r="J853" s="302"/>
      <c r="K853" s="302"/>
      <c r="L853" s="305"/>
      <c r="M853" s="319"/>
      <c r="N853" s="450"/>
      <c r="O853" s="451"/>
      <c r="P853" s="451"/>
      <c r="Q853" s="452"/>
      <c r="R853" s="453"/>
      <c r="S853" s="451"/>
      <c r="T853" s="451"/>
      <c r="U853" s="452"/>
      <c r="V853" s="453"/>
      <c r="W853" s="451"/>
      <c r="X853" s="451"/>
      <c r="Y853" s="454"/>
      <c r="Z853" s="325"/>
      <c r="AA853" s="305"/>
      <c r="AB853" s="319"/>
      <c r="AC853" s="302"/>
      <c r="AD853" s="302"/>
      <c r="AE853" s="302"/>
      <c r="AF853" s="305"/>
      <c r="AG853" s="328"/>
      <c r="AH853" s="455"/>
      <c r="AI853" s="108"/>
      <c r="AJ853" s="108"/>
      <c r="AK853" s="108"/>
      <c r="AL853" s="108"/>
      <c r="AM853" s="108"/>
      <c r="AN853" s="108"/>
      <c r="AO853" s="108"/>
      <c r="AP853" s="108"/>
      <c r="AQ853" s="108"/>
    </row>
    <row r="854" ht="22.5" customHeight="1">
      <c r="B854" s="331"/>
      <c r="D854" s="332"/>
      <c r="E854" s="331"/>
      <c r="H854" s="327"/>
      <c r="I854" s="331"/>
      <c r="L854" s="327"/>
      <c r="M854" s="331"/>
      <c r="N854" s="333"/>
      <c r="O854" s="334"/>
      <c r="P854" s="334"/>
      <c r="Q854" s="335"/>
      <c r="R854" s="336"/>
      <c r="S854" s="334"/>
      <c r="T854" s="334"/>
      <c r="U854" s="335"/>
      <c r="V854" s="336"/>
      <c r="W854" s="334"/>
      <c r="X854" s="334"/>
      <c r="Y854" s="337"/>
      <c r="Z854" s="338"/>
      <c r="AA854" s="327"/>
      <c r="AB854" s="326"/>
      <c r="AF854" s="327"/>
      <c r="AG854" s="339"/>
      <c r="AH854" s="456"/>
      <c r="AI854" s="108"/>
      <c r="AJ854" s="108"/>
      <c r="AK854" s="108"/>
      <c r="AL854" s="108"/>
      <c r="AM854" s="108"/>
      <c r="AN854" s="108"/>
      <c r="AO854" s="108"/>
      <c r="AP854" s="108"/>
      <c r="AQ854" s="108"/>
    </row>
    <row r="855" ht="22.5" customHeight="1">
      <c r="B855" s="181"/>
      <c r="C855" s="309"/>
      <c r="D855" s="341"/>
      <c r="E855" s="181"/>
      <c r="F855" s="309"/>
      <c r="G855" s="309"/>
      <c r="H855" s="310"/>
      <c r="I855" s="181"/>
      <c r="J855" s="309"/>
      <c r="K855" s="309"/>
      <c r="L855" s="310"/>
      <c r="M855" s="181"/>
      <c r="N855" s="342"/>
      <c r="O855" s="343"/>
      <c r="P855" s="343"/>
      <c r="Q855" s="344"/>
      <c r="R855" s="345"/>
      <c r="S855" s="343"/>
      <c r="T855" s="343"/>
      <c r="U855" s="344"/>
      <c r="V855" s="345"/>
      <c r="W855" s="343"/>
      <c r="X855" s="343"/>
      <c r="Y855" s="346"/>
      <c r="Z855" s="347"/>
      <c r="AA855" s="310"/>
      <c r="AB855" s="348"/>
      <c r="AC855" s="309"/>
      <c r="AD855" s="309"/>
      <c r="AE855" s="309"/>
      <c r="AF855" s="310"/>
      <c r="AG855" s="349"/>
      <c r="AH855" s="457"/>
      <c r="AI855" s="108"/>
      <c r="AJ855" s="108"/>
      <c r="AK855" s="108"/>
      <c r="AL855" s="108"/>
      <c r="AM855" s="108"/>
      <c r="AN855" s="108"/>
      <c r="AO855" s="108"/>
      <c r="AP855" s="108"/>
      <c r="AQ855" s="108"/>
    </row>
    <row r="856" ht="22.5" customHeight="1">
      <c r="B856" s="315" t="str">
        <f>IF(ISBLANK(D856), "Missing ID",
IF(CONCATENATE(E856:AG858)="", "Unused",
IF(AND(ISBLANK(E856), ISBLANK(I856)), "Missing Headline and Content",
IF(ISBLANK(M856), "Missing Is True",
IF(AND(M856&lt;&gt;"Yes", M856&lt;&gt;"No"), "Is True must be Yes or No",
IF(AND($AJ$3, NOT(ISBLANK(N856)), NOT(ISNUMBER(N856))), "Changes to Followers for Likes must be a Number",
IF(AND($AK$3, NOT(ISBLANK(O856)), NOT(ISNUMBER(O856))), "Changes to Followers for Disikes must be a Number",
IF(AND($AL$3, NOT(ISBLANK(P856)), NOT(ISNUMBER(P856))), "Changes to Followers for Shares must be a Number",
IF(AND($AM$3, NOT(ISBLANK(Q856)), NOT(ISNUMBER(Q856))), "Changes to Followers for Flags must be a Number",
IF(AND($AJ$3, NOT(ISBLANK(R856)), NOT(ISNUMBER(R856))), "Changes to Credibility for Likes must be a Number",
IF(AND($AK$3, NOT(ISBLANK(S856)), NOT(ISNUMBER(S856))), "Changes to Credibility for Disikes must be a Number",
IF(AND($AL$3, NOT(ISBLANK(T856)), NOT(ISNUMBER(T856))), "Changes to Credibility for Shares must be a Number",
IF(AND($AM$3, NOT(ISBLANK(U856)), NOT(ISNUMBER(U856))), "Changes to Credibility for Flags must be a Number",
IF(AND($AJ$3, $AP$3, NOT(ISBLANK(V856)), NOT(ISNUMBER(V856))), "Number of Likes must be a Number",
IF(AND($AK$3, $AP$3, NOT(ISBLANK(W856)), NOT(ISNUMBER(W856))), "Number of Disikes must be a Number",
IF(AND($AL$3, $AP$3, NOT(ISBLANK(X856)), NOT(ISNUMBER(X856))), "Number of Shares must be a Number",
IF(AND($AM$3, $AP$3, NOT(ISBLANK(Y856)), NOT(ISNUMBER(Y856))), "Number of Flags must be a Number",
IF(AND($AJ$3, $AP$3, NOT(ISBLANK(V856)), V856&lt;0), "Number of Likes cannot be Negative",
IF(AND($AK$3, $AP$3, NOT(ISBLANK(W856)), W856&lt;0), "Number of Disikes cannot be Negative",
IF(AND($AL$3, $AP$3, NOT(ISBLANK(X856)), X856&lt;0), "Number of Shares cannot be Negative",
IF(AND($AM$3, $AP$3, NOT(ISBLANK(Y856)), Y856&lt;0), "Number of Flags cannot be Negative",
IF(AND(CONCATENATE(Z856:AH856)&lt;&gt;"", Z856=""), "Missing 1st Comment Source Name",
IF(AND(CONCATENATE(Z856:AH856)&lt;&gt;"", AB856=""), "Missing 1st Comment Message",
IF(AND($AN$3, $AP$3, CONCATENATE(Z856:AH856)&lt;&gt;"", AG856=""), "Missing 1st Comment Likes",
IF(AND($AO$3, $AP$3, CONCATENATE(Z856:AH856)&lt;&gt;"", AH856=""), "Missing 1st Comment Dislikes",
IF(AND(CONCATENATE(Z857:AH857)&lt;&gt;"", Z857=""), "Missing 2nd Comment Source Name",
IF(AND(CONCATENATE(Z857:AH857)&lt;&gt;"", AB857=""), "Missing 2nd Comment Message",
IF(AND($AN$3, $AP$3, CONCATENATE(Z857:AH857)&lt;&gt;"", AG857=""), "Missing 2nd Comment Likes",
IF(AND($AO$3, $AP$3, CONCATENATE(Z857:AH857)&lt;&gt;"", AH857=""), "Missing 2nd Comment Dislikes",
IF(AND(CONCATENATE(Z858:AH858)&lt;&gt;"", Z858=""), "Missing 3rd Comment Source Name",
IF(AND(CONCATENATE(Z858:AH858)&lt;&gt;"", AB858=""), "Missing 3rd Comment Message",
IF(AND($AN$3, $AP$3, CONCATENATE(Z858:AH858)&lt;&gt;"", AG858=""), "Missing 3rd Comment Likes",
IF(AND($AO$3, $AP$3, CONCATENATE(Z858:AH858)&lt;&gt;"", AH858=""), "Missing 3rd Comment Dislikes", "Valid"
)))))))))))))))))))))))))))))))))</f>
        <v>Unused</v>
      </c>
      <c r="C856" s="302"/>
      <c r="D856" s="351" t="s">
        <v>1571</v>
      </c>
      <c r="E856" s="352"/>
      <c r="F856" s="302"/>
      <c r="G856" s="302"/>
      <c r="H856" s="305"/>
      <c r="I856" s="352"/>
      <c r="J856" s="302"/>
      <c r="K856" s="302"/>
      <c r="L856" s="305"/>
      <c r="M856" s="354"/>
      <c r="N856" s="355"/>
      <c r="O856" s="356"/>
      <c r="P856" s="356"/>
      <c r="Q856" s="357"/>
      <c r="R856" s="358"/>
      <c r="S856" s="356"/>
      <c r="T856" s="356"/>
      <c r="U856" s="357"/>
      <c r="V856" s="358"/>
      <c r="W856" s="356"/>
      <c r="X856" s="356"/>
      <c r="Y856" s="359"/>
      <c r="Z856" s="360"/>
      <c r="AA856" s="305"/>
      <c r="AB856" s="354"/>
      <c r="AC856" s="302"/>
      <c r="AD856" s="302"/>
      <c r="AE856" s="302"/>
      <c r="AF856" s="305"/>
      <c r="AG856" s="361"/>
      <c r="AH856" s="458"/>
      <c r="AI856" s="108"/>
      <c r="AJ856" s="108"/>
      <c r="AK856" s="108"/>
      <c r="AL856" s="108"/>
      <c r="AM856" s="108"/>
      <c r="AN856" s="108"/>
      <c r="AO856" s="108"/>
      <c r="AP856" s="108"/>
      <c r="AQ856" s="108"/>
    </row>
    <row r="857" ht="22.5" customHeight="1">
      <c r="B857" s="331"/>
      <c r="D857" s="363"/>
      <c r="E857" s="331"/>
      <c r="H857" s="327"/>
      <c r="I857" s="331"/>
      <c r="L857" s="327"/>
      <c r="M857" s="331"/>
      <c r="N857" s="333"/>
      <c r="O857" s="334"/>
      <c r="P857" s="334"/>
      <c r="Q857" s="335"/>
      <c r="R857" s="336"/>
      <c r="S857" s="334"/>
      <c r="T857" s="334"/>
      <c r="U857" s="335"/>
      <c r="V857" s="336"/>
      <c r="W857" s="334"/>
      <c r="X857" s="334"/>
      <c r="Y857" s="337"/>
      <c r="Z857" s="364"/>
      <c r="AA857" s="327"/>
      <c r="AB857" s="365"/>
      <c r="AF857" s="327"/>
      <c r="AG857" s="366"/>
      <c r="AH857" s="367"/>
      <c r="AI857" s="108"/>
      <c r="AJ857" s="108"/>
      <c r="AK857" s="108"/>
      <c r="AL857" s="108"/>
      <c r="AM857" s="108"/>
      <c r="AN857" s="108"/>
      <c r="AO857" s="108"/>
      <c r="AP857" s="108"/>
      <c r="AQ857" s="108"/>
    </row>
    <row r="858" ht="22.5" customHeight="1">
      <c r="B858" s="181"/>
      <c r="C858" s="309"/>
      <c r="D858" s="368"/>
      <c r="E858" s="181"/>
      <c r="F858" s="309"/>
      <c r="G858" s="309"/>
      <c r="H858" s="310"/>
      <c r="I858" s="181"/>
      <c r="J858" s="309"/>
      <c r="K858" s="309"/>
      <c r="L858" s="310"/>
      <c r="M858" s="181"/>
      <c r="N858" s="342"/>
      <c r="O858" s="343"/>
      <c r="P858" s="343"/>
      <c r="Q858" s="344"/>
      <c r="R858" s="345"/>
      <c r="S858" s="343"/>
      <c r="T858" s="343"/>
      <c r="U858" s="344"/>
      <c r="V858" s="345"/>
      <c r="W858" s="343"/>
      <c r="X858" s="343"/>
      <c r="Y858" s="346"/>
      <c r="Z858" s="369"/>
      <c r="AA858" s="310"/>
      <c r="AB858" s="370"/>
      <c r="AC858" s="309"/>
      <c r="AD858" s="309"/>
      <c r="AE858" s="309"/>
      <c r="AF858" s="310"/>
      <c r="AG858" s="371"/>
      <c r="AH858" s="372"/>
      <c r="AI858" s="108"/>
      <c r="AJ858" s="108"/>
      <c r="AK858" s="108"/>
      <c r="AL858" s="108"/>
      <c r="AM858" s="108"/>
      <c r="AN858" s="108"/>
      <c r="AO858" s="108"/>
      <c r="AP858" s="108"/>
      <c r="AQ858" s="108"/>
    </row>
    <row r="859" ht="22.5" customHeight="1">
      <c r="B859" s="315" t="str">
        <f>IF(ISBLANK(D859), "Missing ID",
IF(CONCATENATE(E859:AG861)="", "Unused",
IF(AND(ISBLANK(E859), ISBLANK(I859)), "Missing Headline and Content",
IF(ISBLANK(M859), "Missing Is True",
IF(AND(M859&lt;&gt;"Yes", M859&lt;&gt;"No"), "Is True must be Yes or No",
IF(AND($AJ$3, NOT(ISBLANK(N859)), NOT(ISNUMBER(N859))), "Changes to Followers for Likes must be a Number",
IF(AND($AK$3, NOT(ISBLANK(O859)), NOT(ISNUMBER(O859))), "Changes to Followers for Disikes must be a Number",
IF(AND($AL$3, NOT(ISBLANK(P859)), NOT(ISNUMBER(P859))), "Changes to Followers for Shares must be a Number",
IF(AND($AM$3, NOT(ISBLANK(Q859)), NOT(ISNUMBER(Q859))), "Changes to Followers for Flags must be a Number",
IF(AND($AJ$3, NOT(ISBLANK(R859)), NOT(ISNUMBER(R859))), "Changes to Credibility for Likes must be a Number",
IF(AND($AK$3, NOT(ISBLANK(S859)), NOT(ISNUMBER(S859))), "Changes to Credibility for Disikes must be a Number",
IF(AND($AL$3, NOT(ISBLANK(T859)), NOT(ISNUMBER(T859))), "Changes to Credibility for Shares must be a Number",
IF(AND($AM$3, NOT(ISBLANK(U859)), NOT(ISNUMBER(U859))), "Changes to Credibility for Flags must be a Number",
IF(AND($AJ$3, $AP$3, NOT(ISBLANK(V859)), NOT(ISNUMBER(V859))), "Number of Likes must be a Number",
IF(AND($AK$3, $AP$3, NOT(ISBLANK(W859)), NOT(ISNUMBER(W859))), "Number of Disikes must be a Number",
IF(AND($AL$3, $AP$3, NOT(ISBLANK(X859)), NOT(ISNUMBER(X859))), "Number of Shares must be a Number",
IF(AND($AM$3, $AP$3, NOT(ISBLANK(Y859)), NOT(ISNUMBER(Y859))), "Number of Flags must be a Number",
IF(AND($AJ$3, $AP$3, NOT(ISBLANK(V859)), V859&lt;0), "Number of Likes cannot be Negative",
IF(AND($AK$3, $AP$3, NOT(ISBLANK(W859)), W859&lt;0), "Number of Disikes cannot be Negative",
IF(AND($AL$3, $AP$3, NOT(ISBLANK(X859)), X859&lt;0), "Number of Shares cannot be Negative",
IF(AND($AM$3, $AP$3, NOT(ISBLANK(Y859)), Y859&lt;0), "Number of Flags cannot be Negative",
IF(AND(CONCATENATE(Z859:AH859)&lt;&gt;"", Z859=""), "Missing 1st Comment Source Name",
IF(AND(CONCATENATE(Z859:AH859)&lt;&gt;"", AB859=""), "Missing 1st Comment Message",
IF(AND($AN$3, $AP$3, CONCATENATE(Z859:AH859)&lt;&gt;"", AG859=""), "Missing 1st Comment Likes",
IF(AND($AO$3, $AP$3, CONCATENATE(Z859:AH859)&lt;&gt;"", AH859=""), "Missing 1st Comment Dislikes",
IF(AND(CONCATENATE(Z860:AH860)&lt;&gt;"", Z860=""), "Missing 2nd Comment Source Name",
IF(AND(CONCATENATE(Z860:AH860)&lt;&gt;"", AB860=""), "Missing 2nd Comment Message",
IF(AND($AN$3, $AP$3, CONCATENATE(Z860:AH860)&lt;&gt;"", AG860=""), "Missing 2nd Comment Likes",
IF(AND($AO$3, $AP$3, CONCATENATE(Z860:AH860)&lt;&gt;"", AH860=""), "Missing 2nd Comment Dislikes",
IF(AND(CONCATENATE(Z861:AH861)&lt;&gt;"", Z861=""), "Missing 3rd Comment Source Name",
IF(AND(CONCATENATE(Z861:AH861)&lt;&gt;"", AB861=""), "Missing 3rd Comment Message",
IF(AND($AN$3, $AP$3, CONCATENATE(Z861:AH861)&lt;&gt;"", AG861=""), "Missing 3rd Comment Likes",
IF(AND($AO$3, $AP$3, CONCATENATE(Z861:AH861)&lt;&gt;"", AH861=""), "Missing 3rd Comment Dislikes", "Valid"
)))))))))))))))))))))))))))))))))</f>
        <v>Unused</v>
      </c>
      <c r="C859" s="302"/>
      <c r="D859" s="316" t="s">
        <v>1572</v>
      </c>
      <c r="E859" s="317"/>
      <c r="F859" s="302"/>
      <c r="G859" s="302"/>
      <c r="H859" s="305"/>
      <c r="I859" s="317"/>
      <c r="J859" s="302"/>
      <c r="K859" s="302"/>
      <c r="L859" s="305"/>
      <c r="M859" s="319"/>
      <c r="N859" s="450"/>
      <c r="O859" s="451"/>
      <c r="P859" s="451"/>
      <c r="Q859" s="452"/>
      <c r="R859" s="453"/>
      <c r="S859" s="451"/>
      <c r="T859" s="451"/>
      <c r="U859" s="452"/>
      <c r="V859" s="453"/>
      <c r="W859" s="451"/>
      <c r="X859" s="451"/>
      <c r="Y859" s="454"/>
      <c r="Z859" s="325"/>
      <c r="AA859" s="305"/>
      <c r="AB859" s="319"/>
      <c r="AC859" s="302"/>
      <c r="AD859" s="302"/>
      <c r="AE859" s="302"/>
      <c r="AF859" s="305"/>
      <c r="AG859" s="328"/>
      <c r="AH859" s="455"/>
      <c r="AI859" s="108"/>
      <c r="AJ859" s="108"/>
      <c r="AK859" s="108"/>
      <c r="AL859" s="108"/>
      <c r="AM859" s="108"/>
      <c r="AN859" s="108"/>
      <c r="AO859" s="108"/>
      <c r="AP859" s="108"/>
      <c r="AQ859" s="108"/>
    </row>
    <row r="860" ht="22.5" customHeight="1">
      <c r="B860" s="331"/>
      <c r="D860" s="332"/>
      <c r="E860" s="331"/>
      <c r="H860" s="327"/>
      <c r="I860" s="331"/>
      <c r="L860" s="327"/>
      <c r="M860" s="331"/>
      <c r="N860" s="333"/>
      <c r="O860" s="334"/>
      <c r="P860" s="334"/>
      <c r="Q860" s="335"/>
      <c r="R860" s="336"/>
      <c r="S860" s="334"/>
      <c r="T860" s="334"/>
      <c r="U860" s="335"/>
      <c r="V860" s="336"/>
      <c r="W860" s="334"/>
      <c r="X860" s="334"/>
      <c r="Y860" s="337"/>
      <c r="Z860" s="338"/>
      <c r="AA860" s="327"/>
      <c r="AB860" s="326"/>
      <c r="AF860" s="327"/>
      <c r="AG860" s="339"/>
      <c r="AH860" s="456"/>
      <c r="AI860" s="108"/>
      <c r="AJ860" s="108"/>
      <c r="AK860" s="108"/>
      <c r="AL860" s="108"/>
      <c r="AM860" s="108"/>
      <c r="AN860" s="108"/>
      <c r="AO860" s="108"/>
      <c r="AP860" s="108"/>
      <c r="AQ860" s="108"/>
    </row>
    <row r="861" ht="22.5" customHeight="1">
      <c r="B861" s="181"/>
      <c r="C861" s="309"/>
      <c r="D861" s="341"/>
      <c r="E861" s="181"/>
      <c r="F861" s="309"/>
      <c r="G861" s="309"/>
      <c r="H861" s="310"/>
      <c r="I861" s="181"/>
      <c r="J861" s="309"/>
      <c r="K861" s="309"/>
      <c r="L861" s="310"/>
      <c r="M861" s="181"/>
      <c r="N861" s="342"/>
      <c r="O861" s="343"/>
      <c r="P861" s="343"/>
      <c r="Q861" s="344"/>
      <c r="R861" s="345"/>
      <c r="S861" s="343"/>
      <c r="T861" s="343"/>
      <c r="U861" s="344"/>
      <c r="V861" s="345"/>
      <c r="W861" s="343"/>
      <c r="X861" s="343"/>
      <c r="Y861" s="346"/>
      <c r="Z861" s="347"/>
      <c r="AA861" s="310"/>
      <c r="AB861" s="348"/>
      <c r="AC861" s="309"/>
      <c r="AD861" s="309"/>
      <c r="AE861" s="309"/>
      <c r="AF861" s="310"/>
      <c r="AG861" s="349"/>
      <c r="AH861" s="457"/>
      <c r="AI861" s="108"/>
      <c r="AJ861" s="108"/>
      <c r="AK861" s="108"/>
      <c r="AL861" s="108"/>
      <c r="AM861" s="108"/>
      <c r="AN861" s="108"/>
      <c r="AO861" s="108"/>
      <c r="AP861" s="108"/>
      <c r="AQ861" s="108"/>
    </row>
    <row r="862" ht="22.5" customHeight="1">
      <c r="B862" s="315" t="str">
        <f>IF(ISBLANK(D862), "Missing ID",
IF(CONCATENATE(E862:AG864)="", "Unused",
IF(AND(ISBLANK(E862), ISBLANK(I862)), "Missing Headline and Content",
IF(ISBLANK(M862), "Missing Is True",
IF(AND(M862&lt;&gt;"Yes", M862&lt;&gt;"No"), "Is True must be Yes or No",
IF(AND($AJ$3, NOT(ISBLANK(N862)), NOT(ISNUMBER(N862))), "Changes to Followers for Likes must be a Number",
IF(AND($AK$3, NOT(ISBLANK(O862)), NOT(ISNUMBER(O862))), "Changes to Followers for Disikes must be a Number",
IF(AND($AL$3, NOT(ISBLANK(P862)), NOT(ISNUMBER(P862))), "Changes to Followers for Shares must be a Number",
IF(AND($AM$3, NOT(ISBLANK(Q862)), NOT(ISNUMBER(Q862))), "Changes to Followers for Flags must be a Number",
IF(AND($AJ$3, NOT(ISBLANK(R862)), NOT(ISNUMBER(R862))), "Changes to Credibility for Likes must be a Number",
IF(AND($AK$3, NOT(ISBLANK(S862)), NOT(ISNUMBER(S862))), "Changes to Credibility for Disikes must be a Number",
IF(AND($AL$3, NOT(ISBLANK(T862)), NOT(ISNUMBER(T862))), "Changes to Credibility for Shares must be a Number",
IF(AND($AM$3, NOT(ISBLANK(U862)), NOT(ISNUMBER(U862))), "Changes to Credibility for Flags must be a Number",
IF(AND($AJ$3, $AP$3, NOT(ISBLANK(V862)), NOT(ISNUMBER(V862))), "Number of Likes must be a Number",
IF(AND($AK$3, $AP$3, NOT(ISBLANK(W862)), NOT(ISNUMBER(W862))), "Number of Disikes must be a Number",
IF(AND($AL$3, $AP$3, NOT(ISBLANK(X862)), NOT(ISNUMBER(X862))), "Number of Shares must be a Number",
IF(AND($AM$3, $AP$3, NOT(ISBLANK(Y862)), NOT(ISNUMBER(Y862))), "Number of Flags must be a Number",
IF(AND($AJ$3, $AP$3, NOT(ISBLANK(V862)), V862&lt;0), "Number of Likes cannot be Negative",
IF(AND($AK$3, $AP$3, NOT(ISBLANK(W862)), W862&lt;0), "Number of Disikes cannot be Negative",
IF(AND($AL$3, $AP$3, NOT(ISBLANK(X862)), X862&lt;0), "Number of Shares cannot be Negative",
IF(AND($AM$3, $AP$3, NOT(ISBLANK(Y862)), Y862&lt;0), "Number of Flags cannot be Negative",
IF(AND(CONCATENATE(Z862:AH862)&lt;&gt;"", Z862=""), "Missing 1st Comment Source Name",
IF(AND(CONCATENATE(Z862:AH862)&lt;&gt;"", AB862=""), "Missing 1st Comment Message",
IF(AND($AN$3, $AP$3, CONCATENATE(Z862:AH862)&lt;&gt;"", AG862=""), "Missing 1st Comment Likes",
IF(AND($AO$3, $AP$3, CONCATENATE(Z862:AH862)&lt;&gt;"", AH862=""), "Missing 1st Comment Dislikes",
IF(AND(CONCATENATE(Z863:AH863)&lt;&gt;"", Z863=""), "Missing 2nd Comment Source Name",
IF(AND(CONCATENATE(Z863:AH863)&lt;&gt;"", AB863=""), "Missing 2nd Comment Message",
IF(AND($AN$3, $AP$3, CONCATENATE(Z863:AH863)&lt;&gt;"", AG863=""), "Missing 2nd Comment Likes",
IF(AND($AO$3, $AP$3, CONCATENATE(Z863:AH863)&lt;&gt;"", AH863=""), "Missing 2nd Comment Dislikes",
IF(AND(CONCATENATE(Z864:AH864)&lt;&gt;"", Z864=""), "Missing 3rd Comment Source Name",
IF(AND(CONCATENATE(Z864:AH864)&lt;&gt;"", AB864=""), "Missing 3rd Comment Message",
IF(AND($AN$3, $AP$3, CONCATENATE(Z864:AH864)&lt;&gt;"", AG864=""), "Missing 3rd Comment Likes",
IF(AND($AO$3, $AP$3, CONCATENATE(Z864:AH864)&lt;&gt;"", AH864=""), "Missing 3rd Comment Dislikes", "Valid"
)))))))))))))))))))))))))))))))))</f>
        <v>Unused</v>
      </c>
      <c r="C862" s="302"/>
      <c r="D862" s="351" t="s">
        <v>1573</v>
      </c>
      <c r="E862" s="352"/>
      <c r="F862" s="302"/>
      <c r="G862" s="302"/>
      <c r="H862" s="305"/>
      <c r="I862" s="352"/>
      <c r="J862" s="302"/>
      <c r="K862" s="302"/>
      <c r="L862" s="305"/>
      <c r="M862" s="354"/>
      <c r="N862" s="355"/>
      <c r="O862" s="356"/>
      <c r="P862" s="356"/>
      <c r="Q862" s="357"/>
      <c r="R862" s="358"/>
      <c r="S862" s="356"/>
      <c r="T862" s="356"/>
      <c r="U862" s="357"/>
      <c r="V862" s="358"/>
      <c r="W862" s="356"/>
      <c r="X862" s="356"/>
      <c r="Y862" s="359"/>
      <c r="Z862" s="360"/>
      <c r="AA862" s="305"/>
      <c r="AB862" s="354"/>
      <c r="AC862" s="302"/>
      <c r="AD862" s="302"/>
      <c r="AE862" s="302"/>
      <c r="AF862" s="305"/>
      <c r="AG862" s="361"/>
      <c r="AH862" s="458"/>
      <c r="AI862" s="108"/>
      <c r="AJ862" s="108"/>
      <c r="AK862" s="108"/>
      <c r="AL862" s="108"/>
      <c r="AM862" s="108"/>
      <c r="AN862" s="108"/>
      <c r="AO862" s="108"/>
      <c r="AP862" s="108"/>
      <c r="AQ862" s="108"/>
    </row>
    <row r="863" ht="22.5" customHeight="1">
      <c r="B863" s="331"/>
      <c r="D863" s="363"/>
      <c r="E863" s="331"/>
      <c r="H863" s="327"/>
      <c r="I863" s="331"/>
      <c r="L863" s="327"/>
      <c r="M863" s="331"/>
      <c r="N863" s="333"/>
      <c r="O863" s="334"/>
      <c r="P863" s="334"/>
      <c r="Q863" s="335"/>
      <c r="R863" s="336"/>
      <c r="S863" s="334"/>
      <c r="T863" s="334"/>
      <c r="U863" s="335"/>
      <c r="V863" s="336"/>
      <c r="W863" s="334"/>
      <c r="X863" s="334"/>
      <c r="Y863" s="337"/>
      <c r="Z863" s="364"/>
      <c r="AA863" s="327"/>
      <c r="AB863" s="365"/>
      <c r="AF863" s="327"/>
      <c r="AG863" s="366"/>
      <c r="AH863" s="367"/>
      <c r="AI863" s="108"/>
      <c r="AJ863" s="108"/>
      <c r="AK863" s="108"/>
      <c r="AL863" s="108"/>
      <c r="AM863" s="108"/>
      <c r="AN863" s="108"/>
      <c r="AO863" s="108"/>
      <c r="AP863" s="108"/>
      <c r="AQ863" s="108"/>
    </row>
    <row r="864" ht="22.5" customHeight="1">
      <c r="B864" s="181"/>
      <c r="C864" s="309"/>
      <c r="D864" s="368"/>
      <c r="E864" s="181"/>
      <c r="F864" s="309"/>
      <c r="G864" s="309"/>
      <c r="H864" s="310"/>
      <c r="I864" s="181"/>
      <c r="J864" s="309"/>
      <c r="K864" s="309"/>
      <c r="L864" s="310"/>
      <c r="M864" s="181"/>
      <c r="N864" s="342"/>
      <c r="O864" s="343"/>
      <c r="P864" s="343"/>
      <c r="Q864" s="344"/>
      <c r="R864" s="345"/>
      <c r="S864" s="343"/>
      <c r="T864" s="343"/>
      <c r="U864" s="344"/>
      <c r="V864" s="345"/>
      <c r="W864" s="343"/>
      <c r="X864" s="343"/>
      <c r="Y864" s="346"/>
      <c r="Z864" s="369"/>
      <c r="AA864" s="310"/>
      <c r="AB864" s="370"/>
      <c r="AC864" s="309"/>
      <c r="AD864" s="309"/>
      <c r="AE864" s="309"/>
      <c r="AF864" s="310"/>
      <c r="AG864" s="371"/>
      <c r="AH864" s="372"/>
      <c r="AI864" s="108"/>
      <c r="AJ864" s="108"/>
      <c r="AK864" s="108"/>
      <c r="AL864" s="108"/>
      <c r="AM864" s="108"/>
      <c r="AN864" s="108"/>
      <c r="AO864" s="108"/>
      <c r="AP864" s="108"/>
      <c r="AQ864" s="108"/>
    </row>
    <row r="865" ht="22.5" customHeight="1">
      <c r="B865" s="315" t="str">
        <f>IF(ISBLANK(D865), "Missing ID",
IF(CONCATENATE(E865:AG867)="", "Unused",
IF(AND(ISBLANK(E865), ISBLANK(I865)), "Missing Headline and Content",
IF(ISBLANK(M865), "Missing Is True",
IF(AND(M865&lt;&gt;"Yes", M865&lt;&gt;"No"), "Is True must be Yes or No",
IF(AND($AJ$3, NOT(ISBLANK(N865)), NOT(ISNUMBER(N865))), "Changes to Followers for Likes must be a Number",
IF(AND($AK$3, NOT(ISBLANK(O865)), NOT(ISNUMBER(O865))), "Changes to Followers for Disikes must be a Number",
IF(AND($AL$3, NOT(ISBLANK(P865)), NOT(ISNUMBER(P865))), "Changes to Followers for Shares must be a Number",
IF(AND($AM$3, NOT(ISBLANK(Q865)), NOT(ISNUMBER(Q865))), "Changes to Followers for Flags must be a Number",
IF(AND($AJ$3, NOT(ISBLANK(R865)), NOT(ISNUMBER(R865))), "Changes to Credibility for Likes must be a Number",
IF(AND($AK$3, NOT(ISBLANK(S865)), NOT(ISNUMBER(S865))), "Changes to Credibility for Disikes must be a Number",
IF(AND($AL$3, NOT(ISBLANK(T865)), NOT(ISNUMBER(T865))), "Changes to Credibility for Shares must be a Number",
IF(AND($AM$3, NOT(ISBLANK(U865)), NOT(ISNUMBER(U865))), "Changes to Credibility for Flags must be a Number",
IF(AND($AJ$3, $AP$3, NOT(ISBLANK(V865)), NOT(ISNUMBER(V865))), "Number of Likes must be a Number",
IF(AND($AK$3, $AP$3, NOT(ISBLANK(W865)), NOT(ISNUMBER(W865))), "Number of Disikes must be a Number",
IF(AND($AL$3, $AP$3, NOT(ISBLANK(X865)), NOT(ISNUMBER(X865))), "Number of Shares must be a Number",
IF(AND($AM$3, $AP$3, NOT(ISBLANK(Y865)), NOT(ISNUMBER(Y865))), "Number of Flags must be a Number",
IF(AND($AJ$3, $AP$3, NOT(ISBLANK(V865)), V865&lt;0), "Number of Likes cannot be Negative",
IF(AND($AK$3, $AP$3, NOT(ISBLANK(W865)), W865&lt;0), "Number of Disikes cannot be Negative",
IF(AND($AL$3, $AP$3, NOT(ISBLANK(X865)), X865&lt;0), "Number of Shares cannot be Negative",
IF(AND($AM$3, $AP$3, NOT(ISBLANK(Y865)), Y865&lt;0), "Number of Flags cannot be Negative",
IF(AND(CONCATENATE(Z865:AH865)&lt;&gt;"", Z865=""), "Missing 1st Comment Source Name",
IF(AND(CONCATENATE(Z865:AH865)&lt;&gt;"", AB865=""), "Missing 1st Comment Message",
IF(AND($AN$3, $AP$3, CONCATENATE(Z865:AH865)&lt;&gt;"", AG865=""), "Missing 1st Comment Likes",
IF(AND($AO$3, $AP$3, CONCATENATE(Z865:AH865)&lt;&gt;"", AH865=""), "Missing 1st Comment Dislikes",
IF(AND(CONCATENATE(Z866:AH866)&lt;&gt;"", Z866=""), "Missing 2nd Comment Source Name",
IF(AND(CONCATENATE(Z866:AH866)&lt;&gt;"", AB866=""), "Missing 2nd Comment Message",
IF(AND($AN$3, $AP$3, CONCATENATE(Z866:AH866)&lt;&gt;"", AG866=""), "Missing 2nd Comment Likes",
IF(AND($AO$3, $AP$3, CONCATENATE(Z866:AH866)&lt;&gt;"", AH866=""), "Missing 2nd Comment Dislikes",
IF(AND(CONCATENATE(Z867:AH867)&lt;&gt;"", Z867=""), "Missing 3rd Comment Source Name",
IF(AND(CONCATENATE(Z867:AH867)&lt;&gt;"", AB867=""), "Missing 3rd Comment Message",
IF(AND($AN$3, $AP$3, CONCATENATE(Z867:AH867)&lt;&gt;"", AG867=""), "Missing 3rd Comment Likes",
IF(AND($AO$3, $AP$3, CONCATENATE(Z867:AH867)&lt;&gt;"", AH867=""), "Missing 3rd Comment Dislikes", "Valid"
)))))))))))))))))))))))))))))))))</f>
        <v>Unused</v>
      </c>
      <c r="C865" s="302"/>
      <c r="D865" s="316" t="s">
        <v>1574</v>
      </c>
      <c r="E865" s="317"/>
      <c r="F865" s="302"/>
      <c r="G865" s="302"/>
      <c r="H865" s="305"/>
      <c r="I865" s="317"/>
      <c r="J865" s="302"/>
      <c r="K865" s="302"/>
      <c r="L865" s="305"/>
      <c r="M865" s="319"/>
      <c r="N865" s="450"/>
      <c r="O865" s="451"/>
      <c r="P865" s="451"/>
      <c r="Q865" s="452"/>
      <c r="R865" s="453"/>
      <c r="S865" s="451"/>
      <c r="T865" s="451"/>
      <c r="U865" s="452"/>
      <c r="V865" s="453"/>
      <c r="W865" s="451"/>
      <c r="X865" s="451"/>
      <c r="Y865" s="454"/>
      <c r="Z865" s="325"/>
      <c r="AA865" s="305"/>
      <c r="AB865" s="319"/>
      <c r="AC865" s="302"/>
      <c r="AD865" s="302"/>
      <c r="AE865" s="302"/>
      <c r="AF865" s="305"/>
      <c r="AG865" s="328"/>
      <c r="AH865" s="455"/>
      <c r="AI865" s="108"/>
      <c r="AJ865" s="108"/>
      <c r="AK865" s="108"/>
      <c r="AL865" s="108"/>
      <c r="AM865" s="108"/>
      <c r="AN865" s="108"/>
      <c r="AO865" s="108"/>
      <c r="AP865" s="108"/>
      <c r="AQ865" s="108"/>
    </row>
    <row r="866" ht="22.5" customHeight="1">
      <c r="B866" s="331"/>
      <c r="D866" s="332"/>
      <c r="E866" s="331"/>
      <c r="H866" s="327"/>
      <c r="I866" s="331"/>
      <c r="L866" s="327"/>
      <c r="M866" s="331"/>
      <c r="N866" s="333"/>
      <c r="O866" s="334"/>
      <c r="P866" s="334"/>
      <c r="Q866" s="335"/>
      <c r="R866" s="336"/>
      <c r="S866" s="334"/>
      <c r="T866" s="334"/>
      <c r="U866" s="335"/>
      <c r="V866" s="336"/>
      <c r="W866" s="334"/>
      <c r="X866" s="334"/>
      <c r="Y866" s="337"/>
      <c r="Z866" s="338"/>
      <c r="AA866" s="327"/>
      <c r="AB866" s="326"/>
      <c r="AF866" s="327"/>
      <c r="AG866" s="339"/>
      <c r="AH866" s="456"/>
      <c r="AI866" s="108"/>
      <c r="AJ866" s="108"/>
      <c r="AK866" s="108"/>
      <c r="AL866" s="108"/>
      <c r="AM866" s="108"/>
      <c r="AN866" s="108"/>
      <c r="AO866" s="108"/>
      <c r="AP866" s="108"/>
      <c r="AQ866" s="108"/>
    </row>
    <row r="867" ht="22.5" customHeight="1">
      <c r="B867" s="181"/>
      <c r="C867" s="309"/>
      <c r="D867" s="341"/>
      <c r="E867" s="181"/>
      <c r="F867" s="309"/>
      <c r="G867" s="309"/>
      <c r="H867" s="310"/>
      <c r="I867" s="181"/>
      <c r="J867" s="309"/>
      <c r="K867" s="309"/>
      <c r="L867" s="310"/>
      <c r="M867" s="181"/>
      <c r="N867" s="342"/>
      <c r="O867" s="343"/>
      <c r="P867" s="343"/>
      <c r="Q867" s="344"/>
      <c r="R867" s="345"/>
      <c r="S867" s="343"/>
      <c r="T867" s="343"/>
      <c r="U867" s="344"/>
      <c r="V867" s="345"/>
      <c r="W867" s="343"/>
      <c r="X867" s="343"/>
      <c r="Y867" s="346"/>
      <c r="Z867" s="347"/>
      <c r="AA867" s="310"/>
      <c r="AB867" s="348"/>
      <c r="AC867" s="309"/>
      <c r="AD867" s="309"/>
      <c r="AE867" s="309"/>
      <c r="AF867" s="310"/>
      <c r="AG867" s="349"/>
      <c r="AH867" s="457"/>
      <c r="AI867" s="108"/>
      <c r="AJ867" s="108"/>
      <c r="AK867" s="108"/>
      <c r="AL867" s="108"/>
      <c r="AM867" s="108"/>
      <c r="AN867" s="108"/>
      <c r="AO867" s="108"/>
      <c r="AP867" s="108"/>
      <c r="AQ867" s="108"/>
    </row>
    <row r="868" ht="22.5" customHeight="1">
      <c r="B868" s="315" t="str">
        <f>IF(ISBLANK(D868), "Missing ID",
IF(CONCATENATE(E868:AG870)="", "Unused",
IF(AND(ISBLANK(E868), ISBLANK(I868)), "Missing Headline and Content",
IF(ISBLANK(M868), "Missing Is True",
IF(AND(M868&lt;&gt;"Yes", M868&lt;&gt;"No"), "Is True must be Yes or No",
IF(AND($AJ$3, NOT(ISBLANK(N868)), NOT(ISNUMBER(N868))), "Changes to Followers for Likes must be a Number",
IF(AND($AK$3, NOT(ISBLANK(O868)), NOT(ISNUMBER(O868))), "Changes to Followers for Disikes must be a Number",
IF(AND($AL$3, NOT(ISBLANK(P868)), NOT(ISNUMBER(P868))), "Changes to Followers for Shares must be a Number",
IF(AND($AM$3, NOT(ISBLANK(Q868)), NOT(ISNUMBER(Q868))), "Changes to Followers for Flags must be a Number",
IF(AND($AJ$3, NOT(ISBLANK(R868)), NOT(ISNUMBER(R868))), "Changes to Credibility for Likes must be a Number",
IF(AND($AK$3, NOT(ISBLANK(S868)), NOT(ISNUMBER(S868))), "Changes to Credibility for Disikes must be a Number",
IF(AND($AL$3, NOT(ISBLANK(T868)), NOT(ISNUMBER(T868))), "Changes to Credibility for Shares must be a Number",
IF(AND($AM$3, NOT(ISBLANK(U868)), NOT(ISNUMBER(U868))), "Changes to Credibility for Flags must be a Number",
IF(AND($AJ$3, $AP$3, NOT(ISBLANK(V868)), NOT(ISNUMBER(V868))), "Number of Likes must be a Number",
IF(AND($AK$3, $AP$3, NOT(ISBLANK(W868)), NOT(ISNUMBER(W868))), "Number of Disikes must be a Number",
IF(AND($AL$3, $AP$3, NOT(ISBLANK(X868)), NOT(ISNUMBER(X868))), "Number of Shares must be a Number",
IF(AND($AM$3, $AP$3, NOT(ISBLANK(Y868)), NOT(ISNUMBER(Y868))), "Number of Flags must be a Number",
IF(AND($AJ$3, $AP$3, NOT(ISBLANK(V868)), V868&lt;0), "Number of Likes cannot be Negative",
IF(AND($AK$3, $AP$3, NOT(ISBLANK(W868)), W868&lt;0), "Number of Disikes cannot be Negative",
IF(AND($AL$3, $AP$3, NOT(ISBLANK(X868)), X868&lt;0), "Number of Shares cannot be Negative",
IF(AND($AM$3, $AP$3, NOT(ISBLANK(Y868)), Y868&lt;0), "Number of Flags cannot be Negative",
IF(AND(CONCATENATE(Z868:AH868)&lt;&gt;"", Z868=""), "Missing 1st Comment Source Name",
IF(AND(CONCATENATE(Z868:AH868)&lt;&gt;"", AB868=""), "Missing 1st Comment Message",
IF(AND($AN$3, $AP$3, CONCATENATE(Z868:AH868)&lt;&gt;"", AG868=""), "Missing 1st Comment Likes",
IF(AND($AO$3, $AP$3, CONCATENATE(Z868:AH868)&lt;&gt;"", AH868=""), "Missing 1st Comment Dislikes",
IF(AND(CONCATENATE(Z869:AH869)&lt;&gt;"", Z869=""), "Missing 2nd Comment Source Name",
IF(AND(CONCATENATE(Z869:AH869)&lt;&gt;"", AB869=""), "Missing 2nd Comment Message",
IF(AND($AN$3, $AP$3, CONCATENATE(Z869:AH869)&lt;&gt;"", AG869=""), "Missing 2nd Comment Likes",
IF(AND($AO$3, $AP$3, CONCATENATE(Z869:AH869)&lt;&gt;"", AH869=""), "Missing 2nd Comment Dislikes",
IF(AND(CONCATENATE(Z870:AH870)&lt;&gt;"", Z870=""), "Missing 3rd Comment Source Name",
IF(AND(CONCATENATE(Z870:AH870)&lt;&gt;"", AB870=""), "Missing 3rd Comment Message",
IF(AND($AN$3, $AP$3, CONCATENATE(Z870:AH870)&lt;&gt;"", AG870=""), "Missing 3rd Comment Likes",
IF(AND($AO$3, $AP$3, CONCATENATE(Z870:AH870)&lt;&gt;"", AH870=""), "Missing 3rd Comment Dislikes", "Valid"
)))))))))))))))))))))))))))))))))</f>
        <v>Unused</v>
      </c>
      <c r="C868" s="302"/>
      <c r="D868" s="351" t="s">
        <v>1575</v>
      </c>
      <c r="E868" s="352"/>
      <c r="F868" s="302"/>
      <c r="G868" s="302"/>
      <c r="H868" s="305"/>
      <c r="I868" s="352"/>
      <c r="J868" s="302"/>
      <c r="K868" s="302"/>
      <c r="L868" s="305"/>
      <c r="M868" s="354"/>
      <c r="N868" s="355"/>
      <c r="O868" s="356"/>
      <c r="P868" s="356"/>
      <c r="Q868" s="357"/>
      <c r="R868" s="358"/>
      <c r="S868" s="356"/>
      <c r="T868" s="356"/>
      <c r="U868" s="357"/>
      <c r="V868" s="358"/>
      <c r="W868" s="356"/>
      <c r="X868" s="356"/>
      <c r="Y868" s="359"/>
      <c r="Z868" s="360"/>
      <c r="AA868" s="305"/>
      <c r="AB868" s="354"/>
      <c r="AC868" s="302"/>
      <c r="AD868" s="302"/>
      <c r="AE868" s="302"/>
      <c r="AF868" s="305"/>
      <c r="AG868" s="361"/>
      <c r="AH868" s="458"/>
      <c r="AI868" s="108"/>
      <c r="AJ868" s="108"/>
      <c r="AK868" s="108"/>
      <c r="AL868" s="108"/>
      <c r="AM868" s="108"/>
      <c r="AN868" s="108"/>
      <c r="AO868" s="108"/>
      <c r="AP868" s="108"/>
      <c r="AQ868" s="108"/>
    </row>
    <row r="869" ht="22.5" customHeight="1">
      <c r="B869" s="331"/>
      <c r="D869" s="363"/>
      <c r="E869" s="331"/>
      <c r="H869" s="327"/>
      <c r="I869" s="331"/>
      <c r="L869" s="327"/>
      <c r="M869" s="331"/>
      <c r="N869" s="333"/>
      <c r="O869" s="334"/>
      <c r="P869" s="334"/>
      <c r="Q869" s="335"/>
      <c r="R869" s="336"/>
      <c r="S869" s="334"/>
      <c r="T869" s="334"/>
      <c r="U869" s="335"/>
      <c r="V869" s="336"/>
      <c r="W869" s="334"/>
      <c r="X869" s="334"/>
      <c r="Y869" s="337"/>
      <c r="Z869" s="364"/>
      <c r="AA869" s="327"/>
      <c r="AB869" s="365"/>
      <c r="AF869" s="327"/>
      <c r="AG869" s="366"/>
      <c r="AH869" s="367"/>
      <c r="AI869" s="108"/>
      <c r="AJ869" s="108"/>
      <c r="AK869" s="108"/>
      <c r="AL869" s="108"/>
      <c r="AM869" s="108"/>
      <c r="AN869" s="108"/>
      <c r="AO869" s="108"/>
      <c r="AP869" s="108"/>
      <c r="AQ869" s="108"/>
    </row>
    <row r="870" ht="22.5" customHeight="1">
      <c r="B870" s="181"/>
      <c r="C870" s="309"/>
      <c r="D870" s="368"/>
      <c r="E870" s="181"/>
      <c r="F870" s="309"/>
      <c r="G870" s="309"/>
      <c r="H870" s="310"/>
      <c r="I870" s="181"/>
      <c r="J870" s="309"/>
      <c r="K870" s="309"/>
      <c r="L870" s="310"/>
      <c r="M870" s="181"/>
      <c r="N870" s="342"/>
      <c r="O870" s="343"/>
      <c r="P870" s="343"/>
      <c r="Q870" s="344"/>
      <c r="R870" s="345"/>
      <c r="S870" s="343"/>
      <c r="T870" s="343"/>
      <c r="U870" s="344"/>
      <c r="V870" s="345"/>
      <c r="W870" s="343"/>
      <c r="X870" s="343"/>
      <c r="Y870" s="346"/>
      <c r="Z870" s="369"/>
      <c r="AA870" s="310"/>
      <c r="AB870" s="370"/>
      <c r="AC870" s="309"/>
      <c r="AD870" s="309"/>
      <c r="AE870" s="309"/>
      <c r="AF870" s="310"/>
      <c r="AG870" s="371"/>
      <c r="AH870" s="372"/>
      <c r="AI870" s="108"/>
      <c r="AJ870" s="108"/>
      <c r="AK870" s="108"/>
      <c r="AL870" s="108"/>
      <c r="AM870" s="108"/>
      <c r="AN870" s="108"/>
      <c r="AO870" s="108"/>
      <c r="AP870" s="108"/>
      <c r="AQ870" s="108"/>
    </row>
    <row r="871" ht="22.5" customHeight="1">
      <c r="B871" s="315" t="str">
        <f>IF(ISBLANK(D871), "Missing ID",
IF(CONCATENATE(E871:AG873)="", "Unused",
IF(AND(ISBLANK(E871), ISBLANK(I871)), "Missing Headline and Content",
IF(ISBLANK(M871), "Missing Is True",
IF(AND(M871&lt;&gt;"Yes", M871&lt;&gt;"No"), "Is True must be Yes or No",
IF(AND($AJ$3, NOT(ISBLANK(N871)), NOT(ISNUMBER(N871))), "Changes to Followers for Likes must be a Number",
IF(AND($AK$3, NOT(ISBLANK(O871)), NOT(ISNUMBER(O871))), "Changes to Followers for Disikes must be a Number",
IF(AND($AL$3, NOT(ISBLANK(P871)), NOT(ISNUMBER(P871))), "Changes to Followers for Shares must be a Number",
IF(AND($AM$3, NOT(ISBLANK(Q871)), NOT(ISNUMBER(Q871))), "Changes to Followers for Flags must be a Number",
IF(AND($AJ$3, NOT(ISBLANK(R871)), NOT(ISNUMBER(R871))), "Changes to Credibility for Likes must be a Number",
IF(AND($AK$3, NOT(ISBLANK(S871)), NOT(ISNUMBER(S871))), "Changes to Credibility for Disikes must be a Number",
IF(AND($AL$3, NOT(ISBLANK(T871)), NOT(ISNUMBER(T871))), "Changes to Credibility for Shares must be a Number",
IF(AND($AM$3, NOT(ISBLANK(U871)), NOT(ISNUMBER(U871))), "Changes to Credibility for Flags must be a Number",
IF(AND($AJ$3, $AP$3, NOT(ISBLANK(V871)), NOT(ISNUMBER(V871))), "Number of Likes must be a Number",
IF(AND($AK$3, $AP$3, NOT(ISBLANK(W871)), NOT(ISNUMBER(W871))), "Number of Disikes must be a Number",
IF(AND($AL$3, $AP$3, NOT(ISBLANK(X871)), NOT(ISNUMBER(X871))), "Number of Shares must be a Number",
IF(AND($AM$3, $AP$3, NOT(ISBLANK(Y871)), NOT(ISNUMBER(Y871))), "Number of Flags must be a Number",
IF(AND($AJ$3, $AP$3, NOT(ISBLANK(V871)), V871&lt;0), "Number of Likes cannot be Negative",
IF(AND($AK$3, $AP$3, NOT(ISBLANK(W871)), W871&lt;0), "Number of Disikes cannot be Negative",
IF(AND($AL$3, $AP$3, NOT(ISBLANK(X871)), X871&lt;0), "Number of Shares cannot be Negative",
IF(AND($AM$3, $AP$3, NOT(ISBLANK(Y871)), Y871&lt;0), "Number of Flags cannot be Negative",
IF(AND(CONCATENATE(Z871:AH871)&lt;&gt;"", Z871=""), "Missing 1st Comment Source Name",
IF(AND(CONCATENATE(Z871:AH871)&lt;&gt;"", AB871=""), "Missing 1st Comment Message",
IF(AND($AN$3, $AP$3, CONCATENATE(Z871:AH871)&lt;&gt;"", AG871=""), "Missing 1st Comment Likes",
IF(AND($AO$3, $AP$3, CONCATENATE(Z871:AH871)&lt;&gt;"", AH871=""), "Missing 1st Comment Dislikes",
IF(AND(CONCATENATE(Z872:AH872)&lt;&gt;"", Z872=""), "Missing 2nd Comment Source Name",
IF(AND(CONCATENATE(Z872:AH872)&lt;&gt;"", AB872=""), "Missing 2nd Comment Message",
IF(AND($AN$3, $AP$3, CONCATENATE(Z872:AH872)&lt;&gt;"", AG872=""), "Missing 2nd Comment Likes",
IF(AND($AO$3, $AP$3, CONCATENATE(Z872:AH872)&lt;&gt;"", AH872=""), "Missing 2nd Comment Dislikes",
IF(AND(CONCATENATE(Z873:AH873)&lt;&gt;"", Z873=""), "Missing 3rd Comment Source Name",
IF(AND(CONCATENATE(Z873:AH873)&lt;&gt;"", AB873=""), "Missing 3rd Comment Message",
IF(AND($AN$3, $AP$3, CONCATENATE(Z873:AH873)&lt;&gt;"", AG873=""), "Missing 3rd Comment Likes",
IF(AND($AO$3, $AP$3, CONCATENATE(Z873:AH873)&lt;&gt;"", AH873=""), "Missing 3rd Comment Dislikes", "Valid"
)))))))))))))))))))))))))))))))))</f>
        <v>Unused</v>
      </c>
      <c r="C871" s="302"/>
      <c r="D871" s="316" t="s">
        <v>1576</v>
      </c>
      <c r="E871" s="317"/>
      <c r="F871" s="302"/>
      <c r="G871" s="302"/>
      <c r="H871" s="305"/>
      <c r="I871" s="317"/>
      <c r="J871" s="302"/>
      <c r="K871" s="302"/>
      <c r="L871" s="305"/>
      <c r="M871" s="319"/>
      <c r="N871" s="450"/>
      <c r="O871" s="451"/>
      <c r="P871" s="451"/>
      <c r="Q871" s="452"/>
      <c r="R871" s="453"/>
      <c r="S871" s="451"/>
      <c r="T871" s="451"/>
      <c r="U871" s="452"/>
      <c r="V871" s="453"/>
      <c r="W871" s="451"/>
      <c r="X871" s="451"/>
      <c r="Y871" s="454"/>
      <c r="Z871" s="325"/>
      <c r="AA871" s="305"/>
      <c r="AB871" s="319"/>
      <c r="AC871" s="302"/>
      <c r="AD871" s="302"/>
      <c r="AE871" s="302"/>
      <c r="AF871" s="305"/>
      <c r="AG871" s="328"/>
      <c r="AH871" s="455"/>
      <c r="AI871" s="108"/>
      <c r="AJ871" s="108"/>
      <c r="AK871" s="108"/>
      <c r="AL871" s="108"/>
      <c r="AM871" s="108"/>
      <c r="AN871" s="108"/>
      <c r="AO871" s="108"/>
      <c r="AP871" s="108"/>
      <c r="AQ871" s="108"/>
    </row>
    <row r="872" ht="22.5" customHeight="1">
      <c r="B872" s="331"/>
      <c r="D872" s="332"/>
      <c r="E872" s="331"/>
      <c r="H872" s="327"/>
      <c r="I872" s="331"/>
      <c r="L872" s="327"/>
      <c r="M872" s="331"/>
      <c r="N872" s="333"/>
      <c r="O872" s="334"/>
      <c r="P872" s="334"/>
      <c r="Q872" s="335"/>
      <c r="R872" s="336"/>
      <c r="S872" s="334"/>
      <c r="T872" s="334"/>
      <c r="U872" s="335"/>
      <c r="V872" s="336"/>
      <c r="W872" s="334"/>
      <c r="X872" s="334"/>
      <c r="Y872" s="337"/>
      <c r="Z872" s="338"/>
      <c r="AA872" s="327"/>
      <c r="AB872" s="326"/>
      <c r="AF872" s="327"/>
      <c r="AG872" s="339"/>
      <c r="AH872" s="456"/>
      <c r="AI872" s="108"/>
      <c r="AJ872" s="108"/>
      <c r="AK872" s="108"/>
      <c r="AL872" s="108"/>
      <c r="AM872" s="108"/>
      <c r="AN872" s="108"/>
      <c r="AO872" s="108"/>
      <c r="AP872" s="108"/>
      <c r="AQ872" s="108"/>
    </row>
    <row r="873" ht="22.5" customHeight="1">
      <c r="B873" s="181"/>
      <c r="C873" s="309"/>
      <c r="D873" s="341"/>
      <c r="E873" s="181"/>
      <c r="F873" s="309"/>
      <c r="G873" s="309"/>
      <c r="H873" s="310"/>
      <c r="I873" s="181"/>
      <c r="J873" s="309"/>
      <c r="K873" s="309"/>
      <c r="L873" s="310"/>
      <c r="M873" s="181"/>
      <c r="N873" s="342"/>
      <c r="O873" s="343"/>
      <c r="P873" s="343"/>
      <c r="Q873" s="344"/>
      <c r="R873" s="345"/>
      <c r="S873" s="343"/>
      <c r="T873" s="343"/>
      <c r="U873" s="344"/>
      <c r="V873" s="345"/>
      <c r="W873" s="343"/>
      <c r="X873" s="343"/>
      <c r="Y873" s="346"/>
      <c r="Z873" s="347"/>
      <c r="AA873" s="310"/>
      <c r="AB873" s="348"/>
      <c r="AC873" s="309"/>
      <c r="AD873" s="309"/>
      <c r="AE873" s="309"/>
      <c r="AF873" s="310"/>
      <c r="AG873" s="349"/>
      <c r="AH873" s="457"/>
      <c r="AI873" s="108"/>
      <c r="AJ873" s="108"/>
      <c r="AK873" s="108"/>
      <c r="AL873" s="108"/>
      <c r="AM873" s="108"/>
      <c r="AN873" s="108"/>
      <c r="AO873" s="108"/>
      <c r="AP873" s="108"/>
      <c r="AQ873" s="108"/>
    </row>
    <row r="874" ht="22.5" customHeight="1">
      <c r="B874" s="315" t="str">
        <f>IF(ISBLANK(D874), "Missing ID",
IF(CONCATENATE(E874:AG876)="", "Unused",
IF(AND(ISBLANK(E874), ISBLANK(I874)), "Missing Headline and Content",
IF(ISBLANK(M874), "Missing Is True",
IF(AND(M874&lt;&gt;"Yes", M874&lt;&gt;"No"), "Is True must be Yes or No",
IF(AND($AJ$3, NOT(ISBLANK(N874)), NOT(ISNUMBER(N874))), "Changes to Followers for Likes must be a Number",
IF(AND($AK$3, NOT(ISBLANK(O874)), NOT(ISNUMBER(O874))), "Changes to Followers for Disikes must be a Number",
IF(AND($AL$3, NOT(ISBLANK(P874)), NOT(ISNUMBER(P874))), "Changes to Followers for Shares must be a Number",
IF(AND($AM$3, NOT(ISBLANK(Q874)), NOT(ISNUMBER(Q874))), "Changes to Followers for Flags must be a Number",
IF(AND($AJ$3, NOT(ISBLANK(R874)), NOT(ISNUMBER(R874))), "Changes to Credibility for Likes must be a Number",
IF(AND($AK$3, NOT(ISBLANK(S874)), NOT(ISNUMBER(S874))), "Changes to Credibility for Disikes must be a Number",
IF(AND($AL$3, NOT(ISBLANK(T874)), NOT(ISNUMBER(T874))), "Changes to Credibility for Shares must be a Number",
IF(AND($AM$3, NOT(ISBLANK(U874)), NOT(ISNUMBER(U874))), "Changes to Credibility for Flags must be a Number",
IF(AND($AJ$3, $AP$3, NOT(ISBLANK(V874)), NOT(ISNUMBER(V874))), "Number of Likes must be a Number",
IF(AND($AK$3, $AP$3, NOT(ISBLANK(W874)), NOT(ISNUMBER(W874))), "Number of Disikes must be a Number",
IF(AND($AL$3, $AP$3, NOT(ISBLANK(X874)), NOT(ISNUMBER(X874))), "Number of Shares must be a Number",
IF(AND($AM$3, $AP$3, NOT(ISBLANK(Y874)), NOT(ISNUMBER(Y874))), "Number of Flags must be a Number",
IF(AND($AJ$3, $AP$3, NOT(ISBLANK(V874)), V874&lt;0), "Number of Likes cannot be Negative",
IF(AND($AK$3, $AP$3, NOT(ISBLANK(W874)), W874&lt;0), "Number of Disikes cannot be Negative",
IF(AND($AL$3, $AP$3, NOT(ISBLANK(X874)), X874&lt;0), "Number of Shares cannot be Negative",
IF(AND($AM$3, $AP$3, NOT(ISBLANK(Y874)), Y874&lt;0), "Number of Flags cannot be Negative",
IF(AND(CONCATENATE(Z874:AH874)&lt;&gt;"", Z874=""), "Missing 1st Comment Source Name",
IF(AND(CONCATENATE(Z874:AH874)&lt;&gt;"", AB874=""), "Missing 1st Comment Message",
IF(AND($AN$3, $AP$3, CONCATENATE(Z874:AH874)&lt;&gt;"", AG874=""), "Missing 1st Comment Likes",
IF(AND($AO$3, $AP$3, CONCATENATE(Z874:AH874)&lt;&gt;"", AH874=""), "Missing 1st Comment Dislikes",
IF(AND(CONCATENATE(Z875:AH875)&lt;&gt;"", Z875=""), "Missing 2nd Comment Source Name",
IF(AND(CONCATENATE(Z875:AH875)&lt;&gt;"", AB875=""), "Missing 2nd Comment Message",
IF(AND($AN$3, $AP$3, CONCATENATE(Z875:AH875)&lt;&gt;"", AG875=""), "Missing 2nd Comment Likes",
IF(AND($AO$3, $AP$3, CONCATENATE(Z875:AH875)&lt;&gt;"", AH875=""), "Missing 2nd Comment Dislikes",
IF(AND(CONCATENATE(Z876:AH876)&lt;&gt;"", Z876=""), "Missing 3rd Comment Source Name",
IF(AND(CONCATENATE(Z876:AH876)&lt;&gt;"", AB876=""), "Missing 3rd Comment Message",
IF(AND($AN$3, $AP$3, CONCATENATE(Z876:AH876)&lt;&gt;"", AG876=""), "Missing 3rd Comment Likes",
IF(AND($AO$3, $AP$3, CONCATENATE(Z876:AH876)&lt;&gt;"", AH876=""), "Missing 3rd Comment Dislikes", "Valid"
)))))))))))))))))))))))))))))))))</f>
        <v>Unused</v>
      </c>
      <c r="C874" s="302"/>
      <c r="D874" s="351" t="s">
        <v>1577</v>
      </c>
      <c r="E874" s="352"/>
      <c r="F874" s="302"/>
      <c r="G874" s="302"/>
      <c r="H874" s="305"/>
      <c r="I874" s="352"/>
      <c r="J874" s="302"/>
      <c r="K874" s="302"/>
      <c r="L874" s="305"/>
      <c r="M874" s="354"/>
      <c r="N874" s="355"/>
      <c r="O874" s="356"/>
      <c r="P874" s="356"/>
      <c r="Q874" s="357"/>
      <c r="R874" s="358"/>
      <c r="S874" s="356"/>
      <c r="T874" s="356"/>
      <c r="U874" s="357"/>
      <c r="V874" s="358"/>
      <c r="W874" s="356"/>
      <c r="X874" s="356"/>
      <c r="Y874" s="359"/>
      <c r="Z874" s="360"/>
      <c r="AA874" s="305"/>
      <c r="AB874" s="354"/>
      <c r="AC874" s="302"/>
      <c r="AD874" s="302"/>
      <c r="AE874" s="302"/>
      <c r="AF874" s="305"/>
      <c r="AG874" s="361"/>
      <c r="AH874" s="458"/>
      <c r="AI874" s="108"/>
      <c r="AJ874" s="108"/>
      <c r="AK874" s="108"/>
      <c r="AL874" s="108"/>
      <c r="AM874" s="108"/>
      <c r="AN874" s="108"/>
      <c r="AO874" s="108"/>
      <c r="AP874" s="108"/>
      <c r="AQ874" s="108"/>
    </row>
    <row r="875" ht="22.5" customHeight="1">
      <c r="B875" s="331"/>
      <c r="D875" s="363"/>
      <c r="E875" s="331"/>
      <c r="H875" s="327"/>
      <c r="I875" s="331"/>
      <c r="L875" s="327"/>
      <c r="M875" s="331"/>
      <c r="N875" s="333"/>
      <c r="O875" s="334"/>
      <c r="P875" s="334"/>
      <c r="Q875" s="335"/>
      <c r="R875" s="336"/>
      <c r="S875" s="334"/>
      <c r="T875" s="334"/>
      <c r="U875" s="335"/>
      <c r="V875" s="336"/>
      <c r="W875" s="334"/>
      <c r="X875" s="334"/>
      <c r="Y875" s="337"/>
      <c r="Z875" s="364"/>
      <c r="AA875" s="327"/>
      <c r="AB875" s="365"/>
      <c r="AF875" s="327"/>
      <c r="AG875" s="366"/>
      <c r="AH875" s="367"/>
      <c r="AI875" s="108"/>
      <c r="AJ875" s="108"/>
      <c r="AK875" s="108"/>
      <c r="AL875" s="108"/>
      <c r="AM875" s="108"/>
      <c r="AN875" s="108"/>
      <c r="AO875" s="108"/>
      <c r="AP875" s="108"/>
      <c r="AQ875" s="108"/>
    </row>
    <row r="876" ht="22.5" customHeight="1">
      <c r="B876" s="181"/>
      <c r="C876" s="309"/>
      <c r="D876" s="368"/>
      <c r="E876" s="181"/>
      <c r="F876" s="309"/>
      <c r="G876" s="309"/>
      <c r="H876" s="310"/>
      <c r="I876" s="181"/>
      <c r="J876" s="309"/>
      <c r="K876" s="309"/>
      <c r="L876" s="310"/>
      <c r="M876" s="181"/>
      <c r="N876" s="342"/>
      <c r="O876" s="343"/>
      <c r="P876" s="343"/>
      <c r="Q876" s="344"/>
      <c r="R876" s="345"/>
      <c r="S876" s="343"/>
      <c r="T876" s="343"/>
      <c r="U876" s="344"/>
      <c r="V876" s="345"/>
      <c r="W876" s="343"/>
      <c r="X876" s="343"/>
      <c r="Y876" s="346"/>
      <c r="Z876" s="369"/>
      <c r="AA876" s="310"/>
      <c r="AB876" s="370"/>
      <c r="AC876" s="309"/>
      <c r="AD876" s="309"/>
      <c r="AE876" s="309"/>
      <c r="AF876" s="310"/>
      <c r="AG876" s="371"/>
      <c r="AH876" s="372"/>
      <c r="AI876" s="108"/>
      <c r="AJ876" s="108"/>
      <c r="AK876" s="108"/>
      <c r="AL876" s="108"/>
      <c r="AM876" s="108"/>
      <c r="AN876" s="108"/>
      <c r="AO876" s="108"/>
      <c r="AP876" s="108"/>
      <c r="AQ876" s="108"/>
    </row>
    <row r="877" ht="22.5" customHeight="1">
      <c r="B877" s="315" t="str">
        <f>IF(ISBLANK(D877), "Missing ID",
IF(CONCATENATE(E877:AG879)="", "Unused",
IF(AND(ISBLANK(E877), ISBLANK(I877)), "Missing Headline and Content",
IF(ISBLANK(M877), "Missing Is True",
IF(AND(M877&lt;&gt;"Yes", M877&lt;&gt;"No"), "Is True must be Yes or No",
IF(AND($AJ$3, NOT(ISBLANK(N877)), NOT(ISNUMBER(N877))), "Changes to Followers for Likes must be a Number",
IF(AND($AK$3, NOT(ISBLANK(O877)), NOT(ISNUMBER(O877))), "Changes to Followers for Disikes must be a Number",
IF(AND($AL$3, NOT(ISBLANK(P877)), NOT(ISNUMBER(P877))), "Changes to Followers for Shares must be a Number",
IF(AND($AM$3, NOT(ISBLANK(Q877)), NOT(ISNUMBER(Q877))), "Changes to Followers for Flags must be a Number",
IF(AND($AJ$3, NOT(ISBLANK(R877)), NOT(ISNUMBER(R877))), "Changes to Credibility for Likes must be a Number",
IF(AND($AK$3, NOT(ISBLANK(S877)), NOT(ISNUMBER(S877))), "Changes to Credibility for Disikes must be a Number",
IF(AND($AL$3, NOT(ISBLANK(T877)), NOT(ISNUMBER(T877))), "Changes to Credibility for Shares must be a Number",
IF(AND($AM$3, NOT(ISBLANK(U877)), NOT(ISNUMBER(U877))), "Changes to Credibility for Flags must be a Number",
IF(AND($AJ$3, $AP$3, NOT(ISBLANK(V877)), NOT(ISNUMBER(V877))), "Number of Likes must be a Number",
IF(AND($AK$3, $AP$3, NOT(ISBLANK(W877)), NOT(ISNUMBER(W877))), "Number of Disikes must be a Number",
IF(AND($AL$3, $AP$3, NOT(ISBLANK(X877)), NOT(ISNUMBER(X877))), "Number of Shares must be a Number",
IF(AND($AM$3, $AP$3, NOT(ISBLANK(Y877)), NOT(ISNUMBER(Y877))), "Number of Flags must be a Number",
IF(AND($AJ$3, $AP$3, NOT(ISBLANK(V877)), V877&lt;0), "Number of Likes cannot be Negative",
IF(AND($AK$3, $AP$3, NOT(ISBLANK(W877)), W877&lt;0), "Number of Disikes cannot be Negative",
IF(AND($AL$3, $AP$3, NOT(ISBLANK(X877)), X877&lt;0), "Number of Shares cannot be Negative",
IF(AND($AM$3, $AP$3, NOT(ISBLANK(Y877)), Y877&lt;0), "Number of Flags cannot be Negative",
IF(AND(CONCATENATE(Z877:AH877)&lt;&gt;"", Z877=""), "Missing 1st Comment Source Name",
IF(AND(CONCATENATE(Z877:AH877)&lt;&gt;"", AB877=""), "Missing 1st Comment Message",
IF(AND($AN$3, $AP$3, CONCATENATE(Z877:AH877)&lt;&gt;"", AG877=""), "Missing 1st Comment Likes",
IF(AND($AO$3, $AP$3, CONCATENATE(Z877:AH877)&lt;&gt;"", AH877=""), "Missing 1st Comment Dislikes",
IF(AND(CONCATENATE(Z878:AH878)&lt;&gt;"", Z878=""), "Missing 2nd Comment Source Name",
IF(AND(CONCATENATE(Z878:AH878)&lt;&gt;"", AB878=""), "Missing 2nd Comment Message",
IF(AND($AN$3, $AP$3, CONCATENATE(Z878:AH878)&lt;&gt;"", AG878=""), "Missing 2nd Comment Likes",
IF(AND($AO$3, $AP$3, CONCATENATE(Z878:AH878)&lt;&gt;"", AH878=""), "Missing 2nd Comment Dislikes",
IF(AND(CONCATENATE(Z879:AH879)&lt;&gt;"", Z879=""), "Missing 3rd Comment Source Name",
IF(AND(CONCATENATE(Z879:AH879)&lt;&gt;"", AB879=""), "Missing 3rd Comment Message",
IF(AND($AN$3, $AP$3, CONCATENATE(Z879:AH879)&lt;&gt;"", AG879=""), "Missing 3rd Comment Likes",
IF(AND($AO$3, $AP$3, CONCATENATE(Z879:AH879)&lt;&gt;"", AH879=""), "Missing 3rd Comment Dislikes", "Valid"
)))))))))))))))))))))))))))))))))</f>
        <v>Unused</v>
      </c>
      <c r="C877" s="302"/>
      <c r="D877" s="316" t="s">
        <v>1578</v>
      </c>
      <c r="E877" s="317"/>
      <c r="F877" s="302"/>
      <c r="G877" s="302"/>
      <c r="H877" s="305"/>
      <c r="I877" s="317"/>
      <c r="J877" s="302"/>
      <c r="K877" s="302"/>
      <c r="L877" s="305"/>
      <c r="M877" s="319"/>
      <c r="N877" s="450"/>
      <c r="O877" s="451"/>
      <c r="P877" s="451"/>
      <c r="Q877" s="452"/>
      <c r="R877" s="453"/>
      <c r="S877" s="451"/>
      <c r="T877" s="451"/>
      <c r="U877" s="452"/>
      <c r="V877" s="453"/>
      <c r="W877" s="451"/>
      <c r="X877" s="451"/>
      <c r="Y877" s="454"/>
      <c r="Z877" s="325"/>
      <c r="AA877" s="305"/>
      <c r="AB877" s="319"/>
      <c r="AC877" s="302"/>
      <c r="AD877" s="302"/>
      <c r="AE877" s="302"/>
      <c r="AF877" s="305"/>
      <c r="AG877" s="328"/>
      <c r="AH877" s="455"/>
      <c r="AI877" s="108"/>
      <c r="AJ877" s="108"/>
      <c r="AK877" s="108"/>
      <c r="AL877" s="108"/>
      <c r="AM877" s="108"/>
      <c r="AN877" s="108"/>
      <c r="AO877" s="108"/>
      <c r="AP877" s="108"/>
      <c r="AQ877" s="108"/>
    </row>
    <row r="878" ht="22.5" customHeight="1">
      <c r="B878" s="331"/>
      <c r="D878" s="332"/>
      <c r="E878" s="331"/>
      <c r="H878" s="327"/>
      <c r="I878" s="331"/>
      <c r="L878" s="327"/>
      <c r="M878" s="331"/>
      <c r="N878" s="333"/>
      <c r="O878" s="334"/>
      <c r="P878" s="334"/>
      <c r="Q878" s="335"/>
      <c r="R878" s="336"/>
      <c r="S878" s="334"/>
      <c r="T878" s="334"/>
      <c r="U878" s="335"/>
      <c r="V878" s="336"/>
      <c r="W878" s="334"/>
      <c r="X878" s="334"/>
      <c r="Y878" s="337"/>
      <c r="Z878" s="338"/>
      <c r="AA878" s="327"/>
      <c r="AB878" s="326"/>
      <c r="AF878" s="327"/>
      <c r="AG878" s="339"/>
      <c r="AH878" s="456"/>
      <c r="AI878" s="108"/>
      <c r="AJ878" s="108"/>
      <c r="AK878" s="108"/>
      <c r="AL878" s="108"/>
      <c r="AM878" s="108"/>
      <c r="AN878" s="108"/>
      <c r="AO878" s="108"/>
      <c r="AP878" s="108"/>
      <c r="AQ878" s="108"/>
    </row>
    <row r="879" ht="22.5" customHeight="1">
      <c r="B879" s="181"/>
      <c r="C879" s="309"/>
      <c r="D879" s="341"/>
      <c r="E879" s="181"/>
      <c r="F879" s="309"/>
      <c r="G879" s="309"/>
      <c r="H879" s="310"/>
      <c r="I879" s="181"/>
      <c r="J879" s="309"/>
      <c r="K879" s="309"/>
      <c r="L879" s="310"/>
      <c r="M879" s="181"/>
      <c r="N879" s="342"/>
      <c r="O879" s="343"/>
      <c r="P879" s="343"/>
      <c r="Q879" s="344"/>
      <c r="R879" s="345"/>
      <c r="S879" s="343"/>
      <c r="T879" s="343"/>
      <c r="U879" s="344"/>
      <c r="V879" s="345"/>
      <c r="W879" s="343"/>
      <c r="X879" s="343"/>
      <c r="Y879" s="346"/>
      <c r="Z879" s="347"/>
      <c r="AA879" s="310"/>
      <c r="AB879" s="348"/>
      <c r="AC879" s="309"/>
      <c r="AD879" s="309"/>
      <c r="AE879" s="309"/>
      <c r="AF879" s="310"/>
      <c r="AG879" s="349"/>
      <c r="AH879" s="457"/>
      <c r="AI879" s="108"/>
      <c r="AJ879" s="108"/>
      <c r="AK879" s="108"/>
      <c r="AL879" s="108"/>
      <c r="AM879" s="108"/>
      <c r="AN879" s="108"/>
      <c r="AO879" s="108"/>
      <c r="AP879" s="108"/>
      <c r="AQ879" s="108"/>
    </row>
    <row r="880" ht="22.5" customHeight="1">
      <c r="B880" s="315" t="str">
        <f>IF(ISBLANK(D880), "Missing ID",
IF(CONCATENATE(E880:AG882)="", "Unused",
IF(AND(ISBLANK(E880), ISBLANK(I880)), "Missing Headline and Content",
IF(ISBLANK(M880), "Missing Is True",
IF(AND(M880&lt;&gt;"Yes", M880&lt;&gt;"No"), "Is True must be Yes or No",
IF(AND($AJ$3, NOT(ISBLANK(N880)), NOT(ISNUMBER(N880))), "Changes to Followers for Likes must be a Number",
IF(AND($AK$3, NOT(ISBLANK(O880)), NOT(ISNUMBER(O880))), "Changes to Followers for Disikes must be a Number",
IF(AND($AL$3, NOT(ISBLANK(P880)), NOT(ISNUMBER(P880))), "Changes to Followers for Shares must be a Number",
IF(AND($AM$3, NOT(ISBLANK(Q880)), NOT(ISNUMBER(Q880))), "Changes to Followers for Flags must be a Number",
IF(AND($AJ$3, NOT(ISBLANK(R880)), NOT(ISNUMBER(R880))), "Changes to Credibility for Likes must be a Number",
IF(AND($AK$3, NOT(ISBLANK(S880)), NOT(ISNUMBER(S880))), "Changes to Credibility for Disikes must be a Number",
IF(AND($AL$3, NOT(ISBLANK(T880)), NOT(ISNUMBER(T880))), "Changes to Credibility for Shares must be a Number",
IF(AND($AM$3, NOT(ISBLANK(U880)), NOT(ISNUMBER(U880))), "Changes to Credibility for Flags must be a Number",
IF(AND($AJ$3, $AP$3, NOT(ISBLANK(V880)), NOT(ISNUMBER(V880))), "Number of Likes must be a Number",
IF(AND($AK$3, $AP$3, NOT(ISBLANK(W880)), NOT(ISNUMBER(W880))), "Number of Disikes must be a Number",
IF(AND($AL$3, $AP$3, NOT(ISBLANK(X880)), NOT(ISNUMBER(X880))), "Number of Shares must be a Number",
IF(AND($AM$3, $AP$3, NOT(ISBLANK(Y880)), NOT(ISNUMBER(Y880))), "Number of Flags must be a Number",
IF(AND($AJ$3, $AP$3, NOT(ISBLANK(V880)), V880&lt;0), "Number of Likes cannot be Negative",
IF(AND($AK$3, $AP$3, NOT(ISBLANK(W880)), W880&lt;0), "Number of Disikes cannot be Negative",
IF(AND($AL$3, $AP$3, NOT(ISBLANK(X880)), X880&lt;0), "Number of Shares cannot be Negative",
IF(AND($AM$3, $AP$3, NOT(ISBLANK(Y880)), Y880&lt;0), "Number of Flags cannot be Negative",
IF(AND(CONCATENATE(Z880:AH880)&lt;&gt;"", Z880=""), "Missing 1st Comment Source Name",
IF(AND(CONCATENATE(Z880:AH880)&lt;&gt;"", AB880=""), "Missing 1st Comment Message",
IF(AND($AN$3, $AP$3, CONCATENATE(Z880:AH880)&lt;&gt;"", AG880=""), "Missing 1st Comment Likes",
IF(AND($AO$3, $AP$3, CONCATENATE(Z880:AH880)&lt;&gt;"", AH880=""), "Missing 1st Comment Dislikes",
IF(AND(CONCATENATE(Z881:AH881)&lt;&gt;"", Z881=""), "Missing 2nd Comment Source Name",
IF(AND(CONCATENATE(Z881:AH881)&lt;&gt;"", AB881=""), "Missing 2nd Comment Message",
IF(AND($AN$3, $AP$3, CONCATENATE(Z881:AH881)&lt;&gt;"", AG881=""), "Missing 2nd Comment Likes",
IF(AND($AO$3, $AP$3, CONCATENATE(Z881:AH881)&lt;&gt;"", AH881=""), "Missing 2nd Comment Dislikes",
IF(AND(CONCATENATE(Z882:AH882)&lt;&gt;"", Z882=""), "Missing 3rd Comment Source Name",
IF(AND(CONCATENATE(Z882:AH882)&lt;&gt;"", AB882=""), "Missing 3rd Comment Message",
IF(AND($AN$3, $AP$3, CONCATENATE(Z882:AH882)&lt;&gt;"", AG882=""), "Missing 3rd Comment Likes",
IF(AND($AO$3, $AP$3, CONCATENATE(Z882:AH882)&lt;&gt;"", AH882=""), "Missing 3rd Comment Dislikes", "Valid"
)))))))))))))))))))))))))))))))))</f>
        <v>Unused</v>
      </c>
      <c r="C880" s="302"/>
      <c r="D880" s="351" t="s">
        <v>1579</v>
      </c>
      <c r="E880" s="352"/>
      <c r="F880" s="302"/>
      <c r="G880" s="302"/>
      <c r="H880" s="305"/>
      <c r="I880" s="352"/>
      <c r="J880" s="302"/>
      <c r="K880" s="302"/>
      <c r="L880" s="305"/>
      <c r="M880" s="354"/>
      <c r="N880" s="355"/>
      <c r="O880" s="356"/>
      <c r="P880" s="356"/>
      <c r="Q880" s="357"/>
      <c r="R880" s="358"/>
      <c r="S880" s="356"/>
      <c r="T880" s="356"/>
      <c r="U880" s="357"/>
      <c r="V880" s="358"/>
      <c r="W880" s="356"/>
      <c r="X880" s="356"/>
      <c r="Y880" s="359"/>
      <c r="Z880" s="360"/>
      <c r="AA880" s="305"/>
      <c r="AB880" s="354"/>
      <c r="AC880" s="302"/>
      <c r="AD880" s="302"/>
      <c r="AE880" s="302"/>
      <c r="AF880" s="305"/>
      <c r="AG880" s="361"/>
      <c r="AH880" s="458"/>
      <c r="AI880" s="108"/>
      <c r="AJ880" s="108"/>
      <c r="AK880" s="108"/>
      <c r="AL880" s="108"/>
      <c r="AM880" s="108"/>
      <c r="AN880" s="108"/>
      <c r="AO880" s="108"/>
      <c r="AP880" s="108"/>
      <c r="AQ880" s="108"/>
    </row>
    <row r="881" ht="22.5" customHeight="1">
      <c r="B881" s="331"/>
      <c r="D881" s="363"/>
      <c r="E881" s="331"/>
      <c r="H881" s="327"/>
      <c r="I881" s="331"/>
      <c r="L881" s="327"/>
      <c r="M881" s="331"/>
      <c r="N881" s="333"/>
      <c r="O881" s="334"/>
      <c r="P881" s="334"/>
      <c r="Q881" s="335"/>
      <c r="R881" s="336"/>
      <c r="S881" s="334"/>
      <c r="T881" s="334"/>
      <c r="U881" s="335"/>
      <c r="V881" s="336"/>
      <c r="W881" s="334"/>
      <c r="X881" s="334"/>
      <c r="Y881" s="337"/>
      <c r="Z881" s="364"/>
      <c r="AA881" s="327"/>
      <c r="AB881" s="365"/>
      <c r="AF881" s="327"/>
      <c r="AG881" s="366"/>
      <c r="AH881" s="367"/>
      <c r="AI881" s="108"/>
      <c r="AJ881" s="108"/>
      <c r="AK881" s="108"/>
      <c r="AL881" s="108"/>
      <c r="AM881" s="108"/>
      <c r="AN881" s="108"/>
      <c r="AO881" s="108"/>
      <c r="AP881" s="108"/>
      <c r="AQ881" s="108"/>
    </row>
    <row r="882" ht="22.5" customHeight="1">
      <c r="B882" s="181"/>
      <c r="C882" s="309"/>
      <c r="D882" s="368"/>
      <c r="E882" s="181"/>
      <c r="F882" s="309"/>
      <c r="G882" s="309"/>
      <c r="H882" s="310"/>
      <c r="I882" s="181"/>
      <c r="J882" s="309"/>
      <c r="K882" s="309"/>
      <c r="L882" s="310"/>
      <c r="M882" s="181"/>
      <c r="N882" s="342"/>
      <c r="O882" s="343"/>
      <c r="P882" s="343"/>
      <c r="Q882" s="344"/>
      <c r="R882" s="345"/>
      <c r="S882" s="343"/>
      <c r="T882" s="343"/>
      <c r="U882" s="344"/>
      <c r="V882" s="345"/>
      <c r="W882" s="343"/>
      <c r="X882" s="343"/>
      <c r="Y882" s="346"/>
      <c r="Z882" s="369"/>
      <c r="AA882" s="310"/>
      <c r="AB882" s="370"/>
      <c r="AC882" s="309"/>
      <c r="AD882" s="309"/>
      <c r="AE882" s="309"/>
      <c r="AF882" s="310"/>
      <c r="AG882" s="371"/>
      <c r="AH882" s="372"/>
      <c r="AI882" s="108"/>
      <c r="AJ882" s="108"/>
      <c r="AK882" s="108"/>
      <c r="AL882" s="108"/>
      <c r="AM882" s="108"/>
      <c r="AN882" s="108"/>
      <c r="AO882" s="108"/>
      <c r="AP882" s="108"/>
      <c r="AQ882" s="108"/>
    </row>
    <row r="883" ht="22.5" customHeight="1">
      <c r="B883" s="315" t="str">
        <f>IF(ISBLANK(D883), "Missing ID",
IF(CONCATENATE(E883:AG885)="", "Unused",
IF(AND(ISBLANK(E883), ISBLANK(I883)), "Missing Headline and Content",
IF(ISBLANK(M883), "Missing Is True",
IF(AND(M883&lt;&gt;"Yes", M883&lt;&gt;"No"), "Is True must be Yes or No",
IF(AND($AJ$3, NOT(ISBLANK(N883)), NOT(ISNUMBER(N883))), "Changes to Followers for Likes must be a Number",
IF(AND($AK$3, NOT(ISBLANK(O883)), NOT(ISNUMBER(O883))), "Changes to Followers for Disikes must be a Number",
IF(AND($AL$3, NOT(ISBLANK(P883)), NOT(ISNUMBER(P883))), "Changes to Followers for Shares must be a Number",
IF(AND($AM$3, NOT(ISBLANK(Q883)), NOT(ISNUMBER(Q883))), "Changes to Followers for Flags must be a Number",
IF(AND($AJ$3, NOT(ISBLANK(R883)), NOT(ISNUMBER(R883))), "Changes to Credibility for Likes must be a Number",
IF(AND($AK$3, NOT(ISBLANK(S883)), NOT(ISNUMBER(S883))), "Changes to Credibility for Disikes must be a Number",
IF(AND($AL$3, NOT(ISBLANK(T883)), NOT(ISNUMBER(T883))), "Changes to Credibility for Shares must be a Number",
IF(AND($AM$3, NOT(ISBLANK(U883)), NOT(ISNUMBER(U883))), "Changes to Credibility for Flags must be a Number",
IF(AND($AJ$3, $AP$3, NOT(ISBLANK(V883)), NOT(ISNUMBER(V883))), "Number of Likes must be a Number",
IF(AND($AK$3, $AP$3, NOT(ISBLANK(W883)), NOT(ISNUMBER(W883))), "Number of Disikes must be a Number",
IF(AND($AL$3, $AP$3, NOT(ISBLANK(X883)), NOT(ISNUMBER(X883))), "Number of Shares must be a Number",
IF(AND($AM$3, $AP$3, NOT(ISBLANK(Y883)), NOT(ISNUMBER(Y883))), "Number of Flags must be a Number",
IF(AND($AJ$3, $AP$3, NOT(ISBLANK(V883)), V883&lt;0), "Number of Likes cannot be Negative",
IF(AND($AK$3, $AP$3, NOT(ISBLANK(W883)), W883&lt;0), "Number of Disikes cannot be Negative",
IF(AND($AL$3, $AP$3, NOT(ISBLANK(X883)), X883&lt;0), "Number of Shares cannot be Negative",
IF(AND($AM$3, $AP$3, NOT(ISBLANK(Y883)), Y883&lt;0), "Number of Flags cannot be Negative",
IF(AND(CONCATENATE(Z883:AH883)&lt;&gt;"", Z883=""), "Missing 1st Comment Source Name",
IF(AND(CONCATENATE(Z883:AH883)&lt;&gt;"", AB883=""), "Missing 1st Comment Message",
IF(AND($AN$3, $AP$3, CONCATENATE(Z883:AH883)&lt;&gt;"", AG883=""), "Missing 1st Comment Likes",
IF(AND($AO$3, $AP$3, CONCATENATE(Z883:AH883)&lt;&gt;"", AH883=""), "Missing 1st Comment Dislikes",
IF(AND(CONCATENATE(Z884:AH884)&lt;&gt;"", Z884=""), "Missing 2nd Comment Source Name",
IF(AND(CONCATENATE(Z884:AH884)&lt;&gt;"", AB884=""), "Missing 2nd Comment Message",
IF(AND($AN$3, $AP$3, CONCATENATE(Z884:AH884)&lt;&gt;"", AG884=""), "Missing 2nd Comment Likes",
IF(AND($AO$3, $AP$3, CONCATENATE(Z884:AH884)&lt;&gt;"", AH884=""), "Missing 2nd Comment Dislikes",
IF(AND(CONCATENATE(Z885:AH885)&lt;&gt;"", Z885=""), "Missing 3rd Comment Source Name",
IF(AND(CONCATENATE(Z885:AH885)&lt;&gt;"", AB885=""), "Missing 3rd Comment Message",
IF(AND($AN$3, $AP$3, CONCATENATE(Z885:AH885)&lt;&gt;"", AG885=""), "Missing 3rd Comment Likes",
IF(AND($AO$3, $AP$3, CONCATENATE(Z885:AH885)&lt;&gt;"", AH885=""), "Missing 3rd Comment Dislikes", "Valid"
)))))))))))))))))))))))))))))))))</f>
        <v>Unused</v>
      </c>
      <c r="C883" s="302"/>
      <c r="D883" s="316" t="s">
        <v>1580</v>
      </c>
      <c r="E883" s="317"/>
      <c r="F883" s="302"/>
      <c r="G883" s="302"/>
      <c r="H883" s="305"/>
      <c r="I883" s="317"/>
      <c r="J883" s="302"/>
      <c r="K883" s="302"/>
      <c r="L883" s="305"/>
      <c r="M883" s="319"/>
      <c r="N883" s="450"/>
      <c r="O883" s="451"/>
      <c r="P883" s="451"/>
      <c r="Q883" s="452"/>
      <c r="R883" s="453"/>
      <c r="S883" s="451"/>
      <c r="T883" s="451"/>
      <c r="U883" s="452"/>
      <c r="V883" s="453"/>
      <c r="W883" s="451"/>
      <c r="X883" s="451"/>
      <c r="Y883" s="454"/>
      <c r="Z883" s="325"/>
      <c r="AA883" s="305"/>
      <c r="AB883" s="319"/>
      <c r="AC883" s="302"/>
      <c r="AD883" s="302"/>
      <c r="AE883" s="302"/>
      <c r="AF883" s="305"/>
      <c r="AG883" s="328"/>
      <c r="AH883" s="455"/>
      <c r="AI883" s="108"/>
      <c r="AJ883" s="108"/>
      <c r="AK883" s="108"/>
      <c r="AL883" s="108"/>
      <c r="AM883" s="108"/>
      <c r="AN883" s="108"/>
      <c r="AO883" s="108"/>
      <c r="AP883" s="108"/>
      <c r="AQ883" s="108"/>
    </row>
    <row r="884" ht="22.5" customHeight="1">
      <c r="B884" s="331"/>
      <c r="D884" s="332"/>
      <c r="E884" s="331"/>
      <c r="H884" s="327"/>
      <c r="I884" s="331"/>
      <c r="L884" s="327"/>
      <c r="M884" s="331"/>
      <c r="N884" s="333"/>
      <c r="O884" s="334"/>
      <c r="P884" s="334"/>
      <c r="Q884" s="335"/>
      <c r="R884" s="336"/>
      <c r="S884" s="334"/>
      <c r="T884" s="334"/>
      <c r="U884" s="335"/>
      <c r="V884" s="336"/>
      <c r="W884" s="334"/>
      <c r="X884" s="334"/>
      <c r="Y884" s="337"/>
      <c r="Z884" s="338"/>
      <c r="AA884" s="327"/>
      <c r="AB884" s="326"/>
      <c r="AF884" s="327"/>
      <c r="AG884" s="339"/>
      <c r="AH884" s="456"/>
      <c r="AI884" s="108"/>
      <c r="AJ884" s="108"/>
      <c r="AK884" s="108"/>
      <c r="AL884" s="108"/>
      <c r="AM884" s="108"/>
      <c r="AN884" s="108"/>
      <c r="AO884" s="108"/>
      <c r="AP884" s="108"/>
      <c r="AQ884" s="108"/>
    </row>
    <row r="885" ht="22.5" customHeight="1">
      <c r="B885" s="181"/>
      <c r="C885" s="309"/>
      <c r="D885" s="341"/>
      <c r="E885" s="181"/>
      <c r="F885" s="309"/>
      <c r="G885" s="309"/>
      <c r="H885" s="310"/>
      <c r="I885" s="181"/>
      <c r="J885" s="309"/>
      <c r="K885" s="309"/>
      <c r="L885" s="310"/>
      <c r="M885" s="181"/>
      <c r="N885" s="342"/>
      <c r="O885" s="343"/>
      <c r="P885" s="343"/>
      <c r="Q885" s="344"/>
      <c r="R885" s="345"/>
      <c r="S885" s="343"/>
      <c r="T885" s="343"/>
      <c r="U885" s="344"/>
      <c r="V885" s="345"/>
      <c r="W885" s="343"/>
      <c r="X885" s="343"/>
      <c r="Y885" s="346"/>
      <c r="Z885" s="347"/>
      <c r="AA885" s="310"/>
      <c r="AB885" s="348"/>
      <c r="AC885" s="309"/>
      <c r="AD885" s="309"/>
      <c r="AE885" s="309"/>
      <c r="AF885" s="310"/>
      <c r="AG885" s="349"/>
      <c r="AH885" s="457"/>
      <c r="AI885" s="108"/>
      <c r="AJ885" s="108"/>
      <c r="AK885" s="108"/>
      <c r="AL885" s="108"/>
      <c r="AM885" s="108"/>
      <c r="AN885" s="108"/>
      <c r="AO885" s="108"/>
      <c r="AP885" s="108"/>
      <c r="AQ885" s="108"/>
    </row>
    <row r="886" ht="22.5" customHeight="1">
      <c r="B886" s="315" t="str">
        <f>IF(ISBLANK(D886), "Missing ID",
IF(CONCATENATE(E886:AG888)="", "Unused",
IF(AND(ISBLANK(E886), ISBLANK(I886)), "Missing Headline and Content",
IF(ISBLANK(M886), "Missing Is True",
IF(AND(M886&lt;&gt;"Yes", M886&lt;&gt;"No"), "Is True must be Yes or No",
IF(AND($AJ$3, NOT(ISBLANK(N886)), NOT(ISNUMBER(N886))), "Changes to Followers for Likes must be a Number",
IF(AND($AK$3, NOT(ISBLANK(O886)), NOT(ISNUMBER(O886))), "Changes to Followers for Disikes must be a Number",
IF(AND($AL$3, NOT(ISBLANK(P886)), NOT(ISNUMBER(P886))), "Changes to Followers for Shares must be a Number",
IF(AND($AM$3, NOT(ISBLANK(Q886)), NOT(ISNUMBER(Q886))), "Changes to Followers for Flags must be a Number",
IF(AND($AJ$3, NOT(ISBLANK(R886)), NOT(ISNUMBER(R886))), "Changes to Credibility for Likes must be a Number",
IF(AND($AK$3, NOT(ISBLANK(S886)), NOT(ISNUMBER(S886))), "Changes to Credibility for Disikes must be a Number",
IF(AND($AL$3, NOT(ISBLANK(T886)), NOT(ISNUMBER(T886))), "Changes to Credibility for Shares must be a Number",
IF(AND($AM$3, NOT(ISBLANK(U886)), NOT(ISNUMBER(U886))), "Changes to Credibility for Flags must be a Number",
IF(AND($AJ$3, $AP$3, NOT(ISBLANK(V886)), NOT(ISNUMBER(V886))), "Number of Likes must be a Number",
IF(AND($AK$3, $AP$3, NOT(ISBLANK(W886)), NOT(ISNUMBER(W886))), "Number of Disikes must be a Number",
IF(AND($AL$3, $AP$3, NOT(ISBLANK(X886)), NOT(ISNUMBER(X886))), "Number of Shares must be a Number",
IF(AND($AM$3, $AP$3, NOT(ISBLANK(Y886)), NOT(ISNUMBER(Y886))), "Number of Flags must be a Number",
IF(AND($AJ$3, $AP$3, NOT(ISBLANK(V886)), V886&lt;0), "Number of Likes cannot be Negative",
IF(AND($AK$3, $AP$3, NOT(ISBLANK(W886)), W886&lt;0), "Number of Disikes cannot be Negative",
IF(AND($AL$3, $AP$3, NOT(ISBLANK(X886)), X886&lt;0), "Number of Shares cannot be Negative",
IF(AND($AM$3, $AP$3, NOT(ISBLANK(Y886)), Y886&lt;0), "Number of Flags cannot be Negative",
IF(AND(CONCATENATE(Z886:AH886)&lt;&gt;"", Z886=""), "Missing 1st Comment Source Name",
IF(AND(CONCATENATE(Z886:AH886)&lt;&gt;"", AB886=""), "Missing 1st Comment Message",
IF(AND($AN$3, $AP$3, CONCATENATE(Z886:AH886)&lt;&gt;"", AG886=""), "Missing 1st Comment Likes",
IF(AND($AO$3, $AP$3, CONCATENATE(Z886:AH886)&lt;&gt;"", AH886=""), "Missing 1st Comment Dislikes",
IF(AND(CONCATENATE(Z887:AH887)&lt;&gt;"", Z887=""), "Missing 2nd Comment Source Name",
IF(AND(CONCATENATE(Z887:AH887)&lt;&gt;"", AB887=""), "Missing 2nd Comment Message",
IF(AND($AN$3, $AP$3, CONCATENATE(Z887:AH887)&lt;&gt;"", AG887=""), "Missing 2nd Comment Likes",
IF(AND($AO$3, $AP$3, CONCATENATE(Z887:AH887)&lt;&gt;"", AH887=""), "Missing 2nd Comment Dislikes",
IF(AND(CONCATENATE(Z888:AH888)&lt;&gt;"", Z888=""), "Missing 3rd Comment Source Name",
IF(AND(CONCATENATE(Z888:AH888)&lt;&gt;"", AB888=""), "Missing 3rd Comment Message",
IF(AND($AN$3, $AP$3, CONCATENATE(Z888:AH888)&lt;&gt;"", AG888=""), "Missing 3rd Comment Likes",
IF(AND($AO$3, $AP$3, CONCATENATE(Z888:AH888)&lt;&gt;"", AH888=""), "Missing 3rd Comment Dislikes", "Valid"
)))))))))))))))))))))))))))))))))</f>
        <v>Unused</v>
      </c>
      <c r="C886" s="302"/>
      <c r="D886" s="351" t="s">
        <v>1581</v>
      </c>
      <c r="E886" s="352"/>
      <c r="F886" s="302"/>
      <c r="G886" s="302"/>
      <c r="H886" s="305"/>
      <c r="I886" s="352"/>
      <c r="J886" s="302"/>
      <c r="K886" s="302"/>
      <c r="L886" s="305"/>
      <c r="M886" s="354"/>
      <c r="N886" s="355"/>
      <c r="O886" s="356"/>
      <c r="P886" s="356"/>
      <c r="Q886" s="357"/>
      <c r="R886" s="358"/>
      <c r="S886" s="356"/>
      <c r="T886" s="356"/>
      <c r="U886" s="357"/>
      <c r="V886" s="358"/>
      <c r="W886" s="356"/>
      <c r="X886" s="356"/>
      <c r="Y886" s="359"/>
      <c r="Z886" s="360"/>
      <c r="AA886" s="305"/>
      <c r="AB886" s="354"/>
      <c r="AC886" s="302"/>
      <c r="AD886" s="302"/>
      <c r="AE886" s="302"/>
      <c r="AF886" s="305"/>
      <c r="AG886" s="361"/>
      <c r="AH886" s="458"/>
      <c r="AI886" s="108"/>
      <c r="AJ886" s="108"/>
      <c r="AK886" s="108"/>
      <c r="AL886" s="108"/>
      <c r="AM886" s="108"/>
      <c r="AN886" s="108"/>
      <c r="AO886" s="108"/>
      <c r="AP886" s="108"/>
      <c r="AQ886" s="108"/>
    </row>
    <row r="887" ht="22.5" customHeight="1">
      <c r="B887" s="331"/>
      <c r="D887" s="363"/>
      <c r="E887" s="331"/>
      <c r="H887" s="327"/>
      <c r="I887" s="331"/>
      <c r="L887" s="327"/>
      <c r="M887" s="331"/>
      <c r="N887" s="333"/>
      <c r="O887" s="334"/>
      <c r="P887" s="334"/>
      <c r="Q887" s="335"/>
      <c r="R887" s="336"/>
      <c r="S887" s="334"/>
      <c r="T887" s="334"/>
      <c r="U887" s="335"/>
      <c r="V887" s="336"/>
      <c r="W887" s="334"/>
      <c r="X887" s="334"/>
      <c r="Y887" s="337"/>
      <c r="Z887" s="364"/>
      <c r="AA887" s="327"/>
      <c r="AB887" s="365"/>
      <c r="AF887" s="327"/>
      <c r="AG887" s="366"/>
      <c r="AH887" s="367"/>
      <c r="AI887" s="108"/>
      <c r="AJ887" s="108"/>
      <c r="AK887" s="108"/>
      <c r="AL887" s="108"/>
      <c r="AM887" s="108"/>
      <c r="AN887" s="108"/>
      <c r="AO887" s="108"/>
      <c r="AP887" s="108"/>
      <c r="AQ887" s="108"/>
    </row>
    <row r="888" ht="22.5" customHeight="1">
      <c r="B888" s="181"/>
      <c r="C888" s="309"/>
      <c r="D888" s="368"/>
      <c r="E888" s="181"/>
      <c r="F888" s="309"/>
      <c r="G888" s="309"/>
      <c r="H888" s="310"/>
      <c r="I888" s="181"/>
      <c r="J888" s="309"/>
      <c r="K888" s="309"/>
      <c r="L888" s="310"/>
      <c r="M888" s="181"/>
      <c r="N888" s="342"/>
      <c r="O888" s="343"/>
      <c r="P888" s="343"/>
      <c r="Q888" s="344"/>
      <c r="R888" s="345"/>
      <c r="S888" s="343"/>
      <c r="T888" s="343"/>
      <c r="U888" s="344"/>
      <c r="V888" s="345"/>
      <c r="W888" s="343"/>
      <c r="X888" s="343"/>
      <c r="Y888" s="346"/>
      <c r="Z888" s="369"/>
      <c r="AA888" s="310"/>
      <c r="AB888" s="370"/>
      <c r="AC888" s="309"/>
      <c r="AD888" s="309"/>
      <c r="AE888" s="309"/>
      <c r="AF888" s="310"/>
      <c r="AG888" s="371"/>
      <c r="AH888" s="372"/>
      <c r="AI888" s="108"/>
      <c r="AJ888" s="108"/>
      <c r="AK888" s="108"/>
      <c r="AL888" s="108"/>
      <c r="AM888" s="108"/>
      <c r="AN888" s="108"/>
      <c r="AO888" s="108"/>
      <c r="AP888" s="108"/>
      <c r="AQ888" s="108"/>
    </row>
    <row r="889" ht="22.5" customHeight="1">
      <c r="B889" s="315" t="str">
        <f>IF(ISBLANK(D889), "Missing ID",
IF(CONCATENATE(E889:AG891)="", "Unused",
IF(AND(ISBLANK(E889), ISBLANK(I889)), "Missing Headline and Content",
IF(ISBLANK(M889), "Missing Is True",
IF(AND(M889&lt;&gt;"Yes", M889&lt;&gt;"No"), "Is True must be Yes or No",
IF(AND($AJ$3, NOT(ISBLANK(N889)), NOT(ISNUMBER(N889))), "Changes to Followers for Likes must be a Number",
IF(AND($AK$3, NOT(ISBLANK(O889)), NOT(ISNUMBER(O889))), "Changes to Followers for Disikes must be a Number",
IF(AND($AL$3, NOT(ISBLANK(P889)), NOT(ISNUMBER(P889))), "Changes to Followers for Shares must be a Number",
IF(AND($AM$3, NOT(ISBLANK(Q889)), NOT(ISNUMBER(Q889))), "Changes to Followers for Flags must be a Number",
IF(AND($AJ$3, NOT(ISBLANK(R889)), NOT(ISNUMBER(R889))), "Changes to Credibility for Likes must be a Number",
IF(AND($AK$3, NOT(ISBLANK(S889)), NOT(ISNUMBER(S889))), "Changes to Credibility for Disikes must be a Number",
IF(AND($AL$3, NOT(ISBLANK(T889)), NOT(ISNUMBER(T889))), "Changes to Credibility for Shares must be a Number",
IF(AND($AM$3, NOT(ISBLANK(U889)), NOT(ISNUMBER(U889))), "Changes to Credibility for Flags must be a Number",
IF(AND($AJ$3, $AP$3, NOT(ISBLANK(V889)), NOT(ISNUMBER(V889))), "Number of Likes must be a Number",
IF(AND($AK$3, $AP$3, NOT(ISBLANK(W889)), NOT(ISNUMBER(W889))), "Number of Disikes must be a Number",
IF(AND($AL$3, $AP$3, NOT(ISBLANK(X889)), NOT(ISNUMBER(X889))), "Number of Shares must be a Number",
IF(AND($AM$3, $AP$3, NOT(ISBLANK(Y889)), NOT(ISNUMBER(Y889))), "Number of Flags must be a Number",
IF(AND($AJ$3, $AP$3, NOT(ISBLANK(V889)), V889&lt;0), "Number of Likes cannot be Negative",
IF(AND($AK$3, $AP$3, NOT(ISBLANK(W889)), W889&lt;0), "Number of Disikes cannot be Negative",
IF(AND($AL$3, $AP$3, NOT(ISBLANK(X889)), X889&lt;0), "Number of Shares cannot be Negative",
IF(AND($AM$3, $AP$3, NOT(ISBLANK(Y889)), Y889&lt;0), "Number of Flags cannot be Negative",
IF(AND(CONCATENATE(Z889:AH889)&lt;&gt;"", Z889=""), "Missing 1st Comment Source Name",
IF(AND(CONCATENATE(Z889:AH889)&lt;&gt;"", AB889=""), "Missing 1st Comment Message",
IF(AND($AN$3, $AP$3, CONCATENATE(Z889:AH889)&lt;&gt;"", AG889=""), "Missing 1st Comment Likes",
IF(AND($AO$3, $AP$3, CONCATENATE(Z889:AH889)&lt;&gt;"", AH889=""), "Missing 1st Comment Dislikes",
IF(AND(CONCATENATE(Z890:AH890)&lt;&gt;"", Z890=""), "Missing 2nd Comment Source Name",
IF(AND(CONCATENATE(Z890:AH890)&lt;&gt;"", AB890=""), "Missing 2nd Comment Message",
IF(AND($AN$3, $AP$3, CONCATENATE(Z890:AH890)&lt;&gt;"", AG890=""), "Missing 2nd Comment Likes",
IF(AND($AO$3, $AP$3, CONCATENATE(Z890:AH890)&lt;&gt;"", AH890=""), "Missing 2nd Comment Dislikes",
IF(AND(CONCATENATE(Z891:AH891)&lt;&gt;"", Z891=""), "Missing 3rd Comment Source Name",
IF(AND(CONCATENATE(Z891:AH891)&lt;&gt;"", AB891=""), "Missing 3rd Comment Message",
IF(AND($AN$3, $AP$3, CONCATENATE(Z891:AH891)&lt;&gt;"", AG891=""), "Missing 3rd Comment Likes",
IF(AND($AO$3, $AP$3, CONCATENATE(Z891:AH891)&lt;&gt;"", AH891=""), "Missing 3rd Comment Dislikes", "Valid"
)))))))))))))))))))))))))))))))))</f>
        <v>Unused</v>
      </c>
      <c r="C889" s="302"/>
      <c r="D889" s="316" t="s">
        <v>1582</v>
      </c>
      <c r="E889" s="317"/>
      <c r="F889" s="302"/>
      <c r="G889" s="302"/>
      <c r="H889" s="305"/>
      <c r="I889" s="317"/>
      <c r="J889" s="302"/>
      <c r="K889" s="302"/>
      <c r="L889" s="305"/>
      <c r="M889" s="319"/>
      <c r="N889" s="450"/>
      <c r="O889" s="451"/>
      <c r="P889" s="451"/>
      <c r="Q889" s="452"/>
      <c r="R889" s="453"/>
      <c r="S889" s="451"/>
      <c r="T889" s="451"/>
      <c r="U889" s="452"/>
      <c r="V889" s="453"/>
      <c r="W889" s="451"/>
      <c r="X889" s="451"/>
      <c r="Y889" s="454"/>
      <c r="Z889" s="325"/>
      <c r="AA889" s="305"/>
      <c r="AB889" s="319"/>
      <c r="AC889" s="302"/>
      <c r="AD889" s="302"/>
      <c r="AE889" s="302"/>
      <c r="AF889" s="305"/>
      <c r="AG889" s="328"/>
      <c r="AH889" s="455"/>
      <c r="AI889" s="108"/>
      <c r="AJ889" s="108"/>
      <c r="AK889" s="108"/>
      <c r="AL889" s="108"/>
      <c r="AM889" s="108"/>
      <c r="AN889" s="108"/>
      <c r="AO889" s="108"/>
      <c r="AP889" s="108"/>
      <c r="AQ889" s="108"/>
    </row>
    <row r="890" ht="22.5" customHeight="1">
      <c r="B890" s="331"/>
      <c r="D890" s="332"/>
      <c r="E890" s="331"/>
      <c r="H890" s="327"/>
      <c r="I890" s="331"/>
      <c r="L890" s="327"/>
      <c r="M890" s="331"/>
      <c r="N890" s="333"/>
      <c r="O890" s="334"/>
      <c r="P890" s="334"/>
      <c r="Q890" s="335"/>
      <c r="R890" s="336"/>
      <c r="S890" s="334"/>
      <c r="T890" s="334"/>
      <c r="U890" s="335"/>
      <c r="V890" s="336"/>
      <c r="W890" s="334"/>
      <c r="X890" s="334"/>
      <c r="Y890" s="337"/>
      <c r="Z890" s="338"/>
      <c r="AA890" s="327"/>
      <c r="AB890" s="326"/>
      <c r="AF890" s="327"/>
      <c r="AG890" s="339"/>
      <c r="AH890" s="456"/>
      <c r="AI890" s="108"/>
      <c r="AJ890" s="108"/>
      <c r="AK890" s="108"/>
      <c r="AL890" s="108"/>
      <c r="AM890" s="108"/>
      <c r="AN890" s="108"/>
      <c r="AO890" s="108"/>
      <c r="AP890" s="108"/>
      <c r="AQ890" s="108"/>
    </row>
    <row r="891" ht="22.5" customHeight="1">
      <c r="B891" s="181"/>
      <c r="C891" s="309"/>
      <c r="D891" s="341"/>
      <c r="E891" s="181"/>
      <c r="F891" s="309"/>
      <c r="G891" s="309"/>
      <c r="H891" s="310"/>
      <c r="I891" s="181"/>
      <c r="J891" s="309"/>
      <c r="K891" s="309"/>
      <c r="L891" s="310"/>
      <c r="M891" s="181"/>
      <c r="N891" s="342"/>
      <c r="O891" s="343"/>
      <c r="P891" s="343"/>
      <c r="Q891" s="344"/>
      <c r="R891" s="345"/>
      <c r="S891" s="343"/>
      <c r="T891" s="343"/>
      <c r="U891" s="344"/>
      <c r="V891" s="345"/>
      <c r="W891" s="343"/>
      <c r="X891" s="343"/>
      <c r="Y891" s="346"/>
      <c r="Z891" s="347"/>
      <c r="AA891" s="310"/>
      <c r="AB891" s="348"/>
      <c r="AC891" s="309"/>
      <c r="AD891" s="309"/>
      <c r="AE891" s="309"/>
      <c r="AF891" s="310"/>
      <c r="AG891" s="349"/>
      <c r="AH891" s="457"/>
      <c r="AI891" s="108"/>
      <c r="AJ891" s="108"/>
      <c r="AK891" s="108"/>
      <c r="AL891" s="108"/>
      <c r="AM891" s="108"/>
      <c r="AN891" s="108"/>
      <c r="AO891" s="108"/>
      <c r="AP891" s="108"/>
      <c r="AQ891" s="108"/>
    </row>
    <row r="892" ht="22.5" customHeight="1">
      <c r="B892" s="315" t="str">
        <f>IF(ISBLANK(D892), "Missing ID",
IF(CONCATENATE(E892:AG894)="", "Unused",
IF(AND(ISBLANK(E892), ISBLANK(I892)), "Missing Headline and Content",
IF(ISBLANK(M892), "Missing Is True",
IF(AND(M892&lt;&gt;"Yes", M892&lt;&gt;"No"), "Is True must be Yes or No",
IF(AND($AJ$3, NOT(ISBLANK(N892)), NOT(ISNUMBER(N892))), "Changes to Followers for Likes must be a Number",
IF(AND($AK$3, NOT(ISBLANK(O892)), NOT(ISNUMBER(O892))), "Changes to Followers for Disikes must be a Number",
IF(AND($AL$3, NOT(ISBLANK(P892)), NOT(ISNUMBER(P892))), "Changes to Followers for Shares must be a Number",
IF(AND($AM$3, NOT(ISBLANK(Q892)), NOT(ISNUMBER(Q892))), "Changes to Followers for Flags must be a Number",
IF(AND($AJ$3, NOT(ISBLANK(R892)), NOT(ISNUMBER(R892))), "Changes to Credibility for Likes must be a Number",
IF(AND($AK$3, NOT(ISBLANK(S892)), NOT(ISNUMBER(S892))), "Changes to Credibility for Disikes must be a Number",
IF(AND($AL$3, NOT(ISBLANK(T892)), NOT(ISNUMBER(T892))), "Changes to Credibility for Shares must be a Number",
IF(AND($AM$3, NOT(ISBLANK(U892)), NOT(ISNUMBER(U892))), "Changes to Credibility for Flags must be a Number",
IF(AND($AJ$3, $AP$3, NOT(ISBLANK(V892)), NOT(ISNUMBER(V892))), "Number of Likes must be a Number",
IF(AND($AK$3, $AP$3, NOT(ISBLANK(W892)), NOT(ISNUMBER(W892))), "Number of Disikes must be a Number",
IF(AND($AL$3, $AP$3, NOT(ISBLANK(X892)), NOT(ISNUMBER(X892))), "Number of Shares must be a Number",
IF(AND($AM$3, $AP$3, NOT(ISBLANK(Y892)), NOT(ISNUMBER(Y892))), "Number of Flags must be a Number",
IF(AND($AJ$3, $AP$3, NOT(ISBLANK(V892)), V892&lt;0), "Number of Likes cannot be Negative",
IF(AND($AK$3, $AP$3, NOT(ISBLANK(W892)), W892&lt;0), "Number of Disikes cannot be Negative",
IF(AND($AL$3, $AP$3, NOT(ISBLANK(X892)), X892&lt;0), "Number of Shares cannot be Negative",
IF(AND($AM$3, $AP$3, NOT(ISBLANK(Y892)), Y892&lt;0), "Number of Flags cannot be Negative",
IF(AND(CONCATENATE(Z892:AH892)&lt;&gt;"", Z892=""), "Missing 1st Comment Source Name",
IF(AND(CONCATENATE(Z892:AH892)&lt;&gt;"", AB892=""), "Missing 1st Comment Message",
IF(AND($AN$3, $AP$3, CONCATENATE(Z892:AH892)&lt;&gt;"", AG892=""), "Missing 1st Comment Likes",
IF(AND($AO$3, $AP$3, CONCATENATE(Z892:AH892)&lt;&gt;"", AH892=""), "Missing 1st Comment Dislikes",
IF(AND(CONCATENATE(Z893:AH893)&lt;&gt;"", Z893=""), "Missing 2nd Comment Source Name",
IF(AND(CONCATENATE(Z893:AH893)&lt;&gt;"", AB893=""), "Missing 2nd Comment Message",
IF(AND($AN$3, $AP$3, CONCATENATE(Z893:AH893)&lt;&gt;"", AG893=""), "Missing 2nd Comment Likes",
IF(AND($AO$3, $AP$3, CONCATENATE(Z893:AH893)&lt;&gt;"", AH893=""), "Missing 2nd Comment Dislikes",
IF(AND(CONCATENATE(Z894:AH894)&lt;&gt;"", Z894=""), "Missing 3rd Comment Source Name",
IF(AND(CONCATENATE(Z894:AH894)&lt;&gt;"", AB894=""), "Missing 3rd Comment Message",
IF(AND($AN$3, $AP$3, CONCATENATE(Z894:AH894)&lt;&gt;"", AG894=""), "Missing 3rd Comment Likes",
IF(AND($AO$3, $AP$3, CONCATENATE(Z894:AH894)&lt;&gt;"", AH894=""), "Missing 3rd Comment Dislikes", "Valid"
)))))))))))))))))))))))))))))))))</f>
        <v>Unused</v>
      </c>
      <c r="C892" s="302"/>
      <c r="D892" s="351" t="s">
        <v>1583</v>
      </c>
      <c r="E892" s="352"/>
      <c r="F892" s="302"/>
      <c r="G892" s="302"/>
      <c r="H892" s="305"/>
      <c r="I892" s="352"/>
      <c r="J892" s="302"/>
      <c r="K892" s="302"/>
      <c r="L892" s="305"/>
      <c r="M892" s="354"/>
      <c r="N892" s="355"/>
      <c r="O892" s="356"/>
      <c r="P892" s="356"/>
      <c r="Q892" s="357"/>
      <c r="R892" s="358"/>
      <c r="S892" s="356"/>
      <c r="T892" s="356"/>
      <c r="U892" s="357"/>
      <c r="V892" s="358"/>
      <c r="W892" s="356"/>
      <c r="X892" s="356"/>
      <c r="Y892" s="359"/>
      <c r="Z892" s="360"/>
      <c r="AA892" s="305"/>
      <c r="AB892" s="354"/>
      <c r="AC892" s="302"/>
      <c r="AD892" s="302"/>
      <c r="AE892" s="302"/>
      <c r="AF892" s="305"/>
      <c r="AG892" s="361"/>
      <c r="AH892" s="458"/>
      <c r="AI892" s="108"/>
      <c r="AJ892" s="108"/>
      <c r="AK892" s="108"/>
      <c r="AL892" s="108"/>
      <c r="AM892" s="108"/>
      <c r="AN892" s="108"/>
      <c r="AO892" s="108"/>
      <c r="AP892" s="108"/>
      <c r="AQ892" s="108"/>
    </row>
    <row r="893" ht="22.5" customHeight="1">
      <c r="B893" s="331"/>
      <c r="D893" s="363"/>
      <c r="E893" s="331"/>
      <c r="H893" s="327"/>
      <c r="I893" s="331"/>
      <c r="L893" s="327"/>
      <c r="M893" s="331"/>
      <c r="N893" s="333"/>
      <c r="O893" s="334"/>
      <c r="P893" s="334"/>
      <c r="Q893" s="335"/>
      <c r="R893" s="336"/>
      <c r="S893" s="334"/>
      <c r="T893" s="334"/>
      <c r="U893" s="335"/>
      <c r="V893" s="336"/>
      <c r="W893" s="334"/>
      <c r="X893" s="334"/>
      <c r="Y893" s="337"/>
      <c r="Z893" s="364"/>
      <c r="AA893" s="327"/>
      <c r="AB893" s="365"/>
      <c r="AF893" s="327"/>
      <c r="AG893" s="366"/>
      <c r="AH893" s="367"/>
      <c r="AI893" s="108"/>
      <c r="AJ893" s="108"/>
      <c r="AK893" s="108"/>
      <c r="AL893" s="108"/>
      <c r="AM893" s="108"/>
      <c r="AN893" s="108"/>
      <c r="AO893" s="108"/>
      <c r="AP893" s="108"/>
      <c r="AQ893" s="108"/>
    </row>
    <row r="894" ht="22.5" customHeight="1">
      <c r="B894" s="181"/>
      <c r="C894" s="309"/>
      <c r="D894" s="368"/>
      <c r="E894" s="181"/>
      <c r="F894" s="309"/>
      <c r="G894" s="309"/>
      <c r="H894" s="310"/>
      <c r="I894" s="181"/>
      <c r="J894" s="309"/>
      <c r="K894" s="309"/>
      <c r="L894" s="310"/>
      <c r="M894" s="181"/>
      <c r="N894" s="342"/>
      <c r="O894" s="343"/>
      <c r="P894" s="343"/>
      <c r="Q894" s="344"/>
      <c r="R894" s="345"/>
      <c r="S894" s="343"/>
      <c r="T894" s="343"/>
      <c r="U894" s="344"/>
      <c r="V894" s="345"/>
      <c r="W894" s="343"/>
      <c r="X894" s="343"/>
      <c r="Y894" s="346"/>
      <c r="Z894" s="369"/>
      <c r="AA894" s="310"/>
      <c r="AB894" s="370"/>
      <c r="AC894" s="309"/>
      <c r="AD894" s="309"/>
      <c r="AE894" s="309"/>
      <c r="AF894" s="310"/>
      <c r="AG894" s="371"/>
      <c r="AH894" s="372"/>
      <c r="AI894" s="108"/>
      <c r="AJ894" s="108"/>
      <c r="AK894" s="108"/>
      <c r="AL894" s="108"/>
      <c r="AM894" s="108"/>
      <c r="AN894" s="108"/>
      <c r="AO894" s="108"/>
      <c r="AP894" s="108"/>
      <c r="AQ894" s="108"/>
    </row>
    <row r="895" ht="22.5" customHeight="1">
      <c r="B895" s="315" t="str">
        <f>IF(ISBLANK(D895), "Missing ID",
IF(CONCATENATE(E895:AG897)="", "Unused",
IF(AND(ISBLANK(E895), ISBLANK(I895)), "Missing Headline and Content",
IF(ISBLANK(M895), "Missing Is True",
IF(AND(M895&lt;&gt;"Yes", M895&lt;&gt;"No"), "Is True must be Yes or No",
IF(AND($AJ$3, NOT(ISBLANK(N895)), NOT(ISNUMBER(N895))), "Changes to Followers for Likes must be a Number",
IF(AND($AK$3, NOT(ISBLANK(O895)), NOT(ISNUMBER(O895))), "Changes to Followers for Disikes must be a Number",
IF(AND($AL$3, NOT(ISBLANK(P895)), NOT(ISNUMBER(P895))), "Changes to Followers for Shares must be a Number",
IF(AND($AM$3, NOT(ISBLANK(Q895)), NOT(ISNUMBER(Q895))), "Changes to Followers for Flags must be a Number",
IF(AND($AJ$3, NOT(ISBLANK(R895)), NOT(ISNUMBER(R895))), "Changes to Credibility for Likes must be a Number",
IF(AND($AK$3, NOT(ISBLANK(S895)), NOT(ISNUMBER(S895))), "Changes to Credibility for Disikes must be a Number",
IF(AND($AL$3, NOT(ISBLANK(T895)), NOT(ISNUMBER(T895))), "Changes to Credibility for Shares must be a Number",
IF(AND($AM$3, NOT(ISBLANK(U895)), NOT(ISNUMBER(U895))), "Changes to Credibility for Flags must be a Number",
IF(AND($AJ$3, $AP$3, NOT(ISBLANK(V895)), NOT(ISNUMBER(V895))), "Number of Likes must be a Number",
IF(AND($AK$3, $AP$3, NOT(ISBLANK(W895)), NOT(ISNUMBER(W895))), "Number of Disikes must be a Number",
IF(AND($AL$3, $AP$3, NOT(ISBLANK(X895)), NOT(ISNUMBER(X895))), "Number of Shares must be a Number",
IF(AND($AM$3, $AP$3, NOT(ISBLANK(Y895)), NOT(ISNUMBER(Y895))), "Number of Flags must be a Number",
IF(AND($AJ$3, $AP$3, NOT(ISBLANK(V895)), V895&lt;0), "Number of Likes cannot be Negative",
IF(AND($AK$3, $AP$3, NOT(ISBLANK(W895)), W895&lt;0), "Number of Disikes cannot be Negative",
IF(AND($AL$3, $AP$3, NOT(ISBLANK(X895)), X895&lt;0), "Number of Shares cannot be Negative",
IF(AND($AM$3, $AP$3, NOT(ISBLANK(Y895)), Y895&lt;0), "Number of Flags cannot be Negative",
IF(AND(CONCATENATE(Z895:AH895)&lt;&gt;"", Z895=""), "Missing 1st Comment Source Name",
IF(AND(CONCATENATE(Z895:AH895)&lt;&gt;"", AB895=""), "Missing 1st Comment Message",
IF(AND($AN$3, $AP$3, CONCATENATE(Z895:AH895)&lt;&gt;"", AG895=""), "Missing 1st Comment Likes",
IF(AND($AO$3, $AP$3, CONCATENATE(Z895:AH895)&lt;&gt;"", AH895=""), "Missing 1st Comment Dislikes",
IF(AND(CONCATENATE(Z896:AH896)&lt;&gt;"", Z896=""), "Missing 2nd Comment Source Name",
IF(AND(CONCATENATE(Z896:AH896)&lt;&gt;"", AB896=""), "Missing 2nd Comment Message",
IF(AND($AN$3, $AP$3, CONCATENATE(Z896:AH896)&lt;&gt;"", AG896=""), "Missing 2nd Comment Likes",
IF(AND($AO$3, $AP$3, CONCATENATE(Z896:AH896)&lt;&gt;"", AH896=""), "Missing 2nd Comment Dislikes",
IF(AND(CONCATENATE(Z897:AH897)&lt;&gt;"", Z897=""), "Missing 3rd Comment Source Name",
IF(AND(CONCATENATE(Z897:AH897)&lt;&gt;"", AB897=""), "Missing 3rd Comment Message",
IF(AND($AN$3, $AP$3, CONCATENATE(Z897:AH897)&lt;&gt;"", AG897=""), "Missing 3rd Comment Likes",
IF(AND($AO$3, $AP$3, CONCATENATE(Z897:AH897)&lt;&gt;"", AH897=""), "Missing 3rd Comment Dislikes", "Valid"
)))))))))))))))))))))))))))))))))</f>
        <v>Unused</v>
      </c>
      <c r="C895" s="302"/>
      <c r="D895" s="316" t="s">
        <v>1584</v>
      </c>
      <c r="E895" s="317"/>
      <c r="F895" s="302"/>
      <c r="G895" s="302"/>
      <c r="H895" s="305"/>
      <c r="I895" s="317"/>
      <c r="J895" s="302"/>
      <c r="K895" s="302"/>
      <c r="L895" s="305"/>
      <c r="M895" s="319"/>
      <c r="N895" s="450"/>
      <c r="O895" s="451"/>
      <c r="P895" s="451"/>
      <c r="Q895" s="452"/>
      <c r="R895" s="453"/>
      <c r="S895" s="451"/>
      <c r="T895" s="451"/>
      <c r="U895" s="452"/>
      <c r="V895" s="453"/>
      <c r="W895" s="451"/>
      <c r="X895" s="451"/>
      <c r="Y895" s="454"/>
      <c r="Z895" s="325"/>
      <c r="AA895" s="305"/>
      <c r="AB895" s="319"/>
      <c r="AC895" s="302"/>
      <c r="AD895" s="302"/>
      <c r="AE895" s="302"/>
      <c r="AF895" s="305"/>
      <c r="AG895" s="328"/>
      <c r="AH895" s="455"/>
      <c r="AI895" s="108"/>
      <c r="AJ895" s="108"/>
      <c r="AK895" s="108"/>
      <c r="AL895" s="108"/>
      <c r="AM895" s="108"/>
      <c r="AN895" s="108"/>
      <c r="AO895" s="108"/>
      <c r="AP895" s="108"/>
      <c r="AQ895" s="108"/>
    </row>
    <row r="896" ht="22.5" customHeight="1">
      <c r="B896" s="331"/>
      <c r="D896" s="332"/>
      <c r="E896" s="331"/>
      <c r="H896" s="327"/>
      <c r="I896" s="331"/>
      <c r="L896" s="327"/>
      <c r="M896" s="331"/>
      <c r="N896" s="333"/>
      <c r="O896" s="334"/>
      <c r="P896" s="334"/>
      <c r="Q896" s="335"/>
      <c r="R896" s="336"/>
      <c r="S896" s="334"/>
      <c r="T896" s="334"/>
      <c r="U896" s="335"/>
      <c r="V896" s="336"/>
      <c r="W896" s="334"/>
      <c r="X896" s="334"/>
      <c r="Y896" s="337"/>
      <c r="Z896" s="338"/>
      <c r="AA896" s="327"/>
      <c r="AB896" s="326"/>
      <c r="AF896" s="327"/>
      <c r="AG896" s="339"/>
      <c r="AH896" s="456"/>
      <c r="AI896" s="108"/>
      <c r="AJ896" s="108"/>
      <c r="AK896" s="108"/>
      <c r="AL896" s="108"/>
      <c r="AM896" s="108"/>
      <c r="AN896" s="108"/>
      <c r="AO896" s="108"/>
      <c r="AP896" s="108"/>
      <c r="AQ896" s="108"/>
    </row>
    <row r="897" ht="22.5" customHeight="1">
      <c r="B897" s="181"/>
      <c r="C897" s="309"/>
      <c r="D897" s="341"/>
      <c r="E897" s="181"/>
      <c r="F897" s="309"/>
      <c r="G897" s="309"/>
      <c r="H897" s="310"/>
      <c r="I897" s="181"/>
      <c r="J897" s="309"/>
      <c r="K897" s="309"/>
      <c r="L897" s="310"/>
      <c r="M897" s="181"/>
      <c r="N897" s="342"/>
      <c r="O897" s="343"/>
      <c r="P897" s="343"/>
      <c r="Q897" s="344"/>
      <c r="R897" s="345"/>
      <c r="S897" s="343"/>
      <c r="T897" s="343"/>
      <c r="U897" s="344"/>
      <c r="V897" s="345"/>
      <c r="W897" s="343"/>
      <c r="X897" s="343"/>
      <c r="Y897" s="346"/>
      <c r="Z897" s="347"/>
      <c r="AA897" s="310"/>
      <c r="AB897" s="348"/>
      <c r="AC897" s="309"/>
      <c r="AD897" s="309"/>
      <c r="AE897" s="309"/>
      <c r="AF897" s="310"/>
      <c r="AG897" s="349"/>
      <c r="AH897" s="457"/>
      <c r="AI897" s="108"/>
      <c r="AJ897" s="108"/>
      <c r="AK897" s="108"/>
      <c r="AL897" s="108"/>
      <c r="AM897" s="108"/>
      <c r="AN897" s="108"/>
      <c r="AO897" s="108"/>
      <c r="AP897" s="108"/>
      <c r="AQ897" s="108"/>
    </row>
    <row r="898" ht="22.5" customHeight="1">
      <c r="B898" s="315" t="str">
        <f>IF(ISBLANK(D898), "Missing ID",
IF(CONCATENATE(E898:AG900)="", "Unused",
IF(AND(ISBLANK(E898), ISBLANK(I898)), "Missing Headline and Content",
IF(ISBLANK(M898), "Missing Is True",
IF(AND(M898&lt;&gt;"Yes", M898&lt;&gt;"No"), "Is True must be Yes or No",
IF(AND($AJ$3, NOT(ISBLANK(N898)), NOT(ISNUMBER(N898))), "Changes to Followers for Likes must be a Number",
IF(AND($AK$3, NOT(ISBLANK(O898)), NOT(ISNUMBER(O898))), "Changes to Followers for Disikes must be a Number",
IF(AND($AL$3, NOT(ISBLANK(P898)), NOT(ISNUMBER(P898))), "Changes to Followers for Shares must be a Number",
IF(AND($AM$3, NOT(ISBLANK(Q898)), NOT(ISNUMBER(Q898))), "Changes to Followers for Flags must be a Number",
IF(AND($AJ$3, NOT(ISBLANK(R898)), NOT(ISNUMBER(R898))), "Changes to Credibility for Likes must be a Number",
IF(AND($AK$3, NOT(ISBLANK(S898)), NOT(ISNUMBER(S898))), "Changes to Credibility for Disikes must be a Number",
IF(AND($AL$3, NOT(ISBLANK(T898)), NOT(ISNUMBER(T898))), "Changes to Credibility for Shares must be a Number",
IF(AND($AM$3, NOT(ISBLANK(U898)), NOT(ISNUMBER(U898))), "Changes to Credibility for Flags must be a Number",
IF(AND($AJ$3, $AP$3, NOT(ISBLANK(V898)), NOT(ISNUMBER(V898))), "Number of Likes must be a Number",
IF(AND($AK$3, $AP$3, NOT(ISBLANK(W898)), NOT(ISNUMBER(W898))), "Number of Disikes must be a Number",
IF(AND($AL$3, $AP$3, NOT(ISBLANK(X898)), NOT(ISNUMBER(X898))), "Number of Shares must be a Number",
IF(AND($AM$3, $AP$3, NOT(ISBLANK(Y898)), NOT(ISNUMBER(Y898))), "Number of Flags must be a Number",
IF(AND($AJ$3, $AP$3, NOT(ISBLANK(V898)), V898&lt;0), "Number of Likes cannot be Negative",
IF(AND($AK$3, $AP$3, NOT(ISBLANK(W898)), W898&lt;0), "Number of Disikes cannot be Negative",
IF(AND($AL$3, $AP$3, NOT(ISBLANK(X898)), X898&lt;0), "Number of Shares cannot be Negative",
IF(AND($AM$3, $AP$3, NOT(ISBLANK(Y898)), Y898&lt;0), "Number of Flags cannot be Negative",
IF(AND(CONCATENATE(Z898:AH898)&lt;&gt;"", Z898=""), "Missing 1st Comment Source Name",
IF(AND(CONCATENATE(Z898:AH898)&lt;&gt;"", AB898=""), "Missing 1st Comment Message",
IF(AND($AN$3, $AP$3, CONCATENATE(Z898:AH898)&lt;&gt;"", AG898=""), "Missing 1st Comment Likes",
IF(AND($AO$3, $AP$3, CONCATENATE(Z898:AH898)&lt;&gt;"", AH898=""), "Missing 1st Comment Dislikes",
IF(AND(CONCATENATE(Z899:AH899)&lt;&gt;"", Z899=""), "Missing 2nd Comment Source Name",
IF(AND(CONCATENATE(Z899:AH899)&lt;&gt;"", AB899=""), "Missing 2nd Comment Message",
IF(AND($AN$3, $AP$3, CONCATENATE(Z899:AH899)&lt;&gt;"", AG899=""), "Missing 2nd Comment Likes",
IF(AND($AO$3, $AP$3, CONCATENATE(Z899:AH899)&lt;&gt;"", AH899=""), "Missing 2nd Comment Dislikes",
IF(AND(CONCATENATE(Z900:AH900)&lt;&gt;"", Z900=""), "Missing 3rd Comment Source Name",
IF(AND(CONCATENATE(Z900:AH900)&lt;&gt;"", AB900=""), "Missing 3rd Comment Message",
IF(AND($AN$3, $AP$3, CONCATENATE(Z900:AH900)&lt;&gt;"", AG900=""), "Missing 3rd Comment Likes",
IF(AND($AO$3, $AP$3, CONCATENATE(Z900:AH900)&lt;&gt;"", AH900=""), "Missing 3rd Comment Dislikes", "Valid"
)))))))))))))))))))))))))))))))))</f>
        <v>Unused</v>
      </c>
      <c r="C898" s="302"/>
      <c r="D898" s="351" t="s">
        <v>1585</v>
      </c>
      <c r="E898" s="352"/>
      <c r="F898" s="302"/>
      <c r="G898" s="302"/>
      <c r="H898" s="305"/>
      <c r="I898" s="352"/>
      <c r="J898" s="302"/>
      <c r="K898" s="302"/>
      <c r="L898" s="305"/>
      <c r="M898" s="354"/>
      <c r="N898" s="355"/>
      <c r="O898" s="356"/>
      <c r="P898" s="356"/>
      <c r="Q898" s="357"/>
      <c r="R898" s="358"/>
      <c r="S898" s="356"/>
      <c r="T898" s="356"/>
      <c r="U898" s="357"/>
      <c r="V898" s="358"/>
      <c r="W898" s="356"/>
      <c r="X898" s="356"/>
      <c r="Y898" s="359"/>
      <c r="Z898" s="360"/>
      <c r="AA898" s="305"/>
      <c r="AB898" s="354"/>
      <c r="AC898" s="302"/>
      <c r="AD898" s="302"/>
      <c r="AE898" s="302"/>
      <c r="AF898" s="305"/>
      <c r="AG898" s="361"/>
      <c r="AH898" s="458"/>
      <c r="AI898" s="108"/>
      <c r="AJ898" s="108"/>
      <c r="AK898" s="108"/>
      <c r="AL898" s="108"/>
      <c r="AM898" s="108"/>
      <c r="AN898" s="108"/>
      <c r="AO898" s="108"/>
      <c r="AP898" s="108"/>
      <c r="AQ898" s="108"/>
    </row>
    <row r="899" ht="22.5" customHeight="1">
      <c r="B899" s="331"/>
      <c r="D899" s="363"/>
      <c r="E899" s="331"/>
      <c r="H899" s="327"/>
      <c r="I899" s="331"/>
      <c r="L899" s="327"/>
      <c r="M899" s="331"/>
      <c r="N899" s="333"/>
      <c r="O899" s="334"/>
      <c r="P899" s="334"/>
      <c r="Q899" s="335"/>
      <c r="R899" s="336"/>
      <c r="S899" s="334"/>
      <c r="T899" s="334"/>
      <c r="U899" s="335"/>
      <c r="V899" s="336"/>
      <c r="W899" s="334"/>
      <c r="X899" s="334"/>
      <c r="Y899" s="337"/>
      <c r="Z899" s="364"/>
      <c r="AA899" s="327"/>
      <c r="AB899" s="365"/>
      <c r="AF899" s="327"/>
      <c r="AG899" s="366"/>
      <c r="AH899" s="367"/>
      <c r="AI899" s="108"/>
      <c r="AJ899" s="108"/>
      <c r="AK899" s="108"/>
      <c r="AL899" s="108"/>
      <c r="AM899" s="108"/>
      <c r="AN899" s="108"/>
      <c r="AO899" s="108"/>
      <c r="AP899" s="108"/>
      <c r="AQ899" s="108"/>
    </row>
    <row r="900" ht="22.5" customHeight="1">
      <c r="B900" s="181"/>
      <c r="C900" s="309"/>
      <c r="D900" s="368"/>
      <c r="E900" s="181"/>
      <c r="F900" s="309"/>
      <c r="G900" s="309"/>
      <c r="H900" s="310"/>
      <c r="I900" s="181"/>
      <c r="J900" s="309"/>
      <c r="K900" s="309"/>
      <c r="L900" s="310"/>
      <c r="M900" s="181"/>
      <c r="N900" s="342"/>
      <c r="O900" s="343"/>
      <c r="P900" s="343"/>
      <c r="Q900" s="344"/>
      <c r="R900" s="345"/>
      <c r="S900" s="343"/>
      <c r="T900" s="343"/>
      <c r="U900" s="344"/>
      <c r="V900" s="345"/>
      <c r="W900" s="343"/>
      <c r="X900" s="343"/>
      <c r="Y900" s="346"/>
      <c r="Z900" s="369"/>
      <c r="AA900" s="310"/>
      <c r="AB900" s="370"/>
      <c r="AC900" s="309"/>
      <c r="AD900" s="309"/>
      <c r="AE900" s="309"/>
      <c r="AF900" s="310"/>
      <c r="AG900" s="371"/>
      <c r="AH900" s="372"/>
      <c r="AI900" s="108"/>
      <c r="AJ900" s="108"/>
      <c r="AK900" s="108"/>
      <c r="AL900" s="108"/>
      <c r="AM900" s="108"/>
      <c r="AN900" s="108"/>
      <c r="AO900" s="108"/>
      <c r="AP900" s="108"/>
      <c r="AQ900" s="108"/>
    </row>
    <row r="901" ht="22.5" customHeight="1">
      <c r="B901" s="315" t="str">
        <f>IF(ISBLANK(D901), "Missing ID",
IF(CONCATENATE(E901:AG903)="", "Unused",
IF(AND(ISBLANK(E901), ISBLANK(I901)), "Missing Headline and Content",
IF(ISBLANK(M901), "Missing Is True",
IF(AND(M901&lt;&gt;"Yes", M901&lt;&gt;"No"), "Is True must be Yes or No",
IF(AND($AJ$3, NOT(ISBLANK(N901)), NOT(ISNUMBER(N901))), "Changes to Followers for Likes must be a Number",
IF(AND($AK$3, NOT(ISBLANK(O901)), NOT(ISNUMBER(O901))), "Changes to Followers for Disikes must be a Number",
IF(AND($AL$3, NOT(ISBLANK(P901)), NOT(ISNUMBER(P901))), "Changes to Followers for Shares must be a Number",
IF(AND($AM$3, NOT(ISBLANK(Q901)), NOT(ISNUMBER(Q901))), "Changes to Followers for Flags must be a Number",
IF(AND($AJ$3, NOT(ISBLANK(R901)), NOT(ISNUMBER(R901))), "Changes to Credibility for Likes must be a Number",
IF(AND($AK$3, NOT(ISBLANK(S901)), NOT(ISNUMBER(S901))), "Changes to Credibility for Disikes must be a Number",
IF(AND($AL$3, NOT(ISBLANK(T901)), NOT(ISNUMBER(T901))), "Changes to Credibility for Shares must be a Number",
IF(AND($AM$3, NOT(ISBLANK(U901)), NOT(ISNUMBER(U901))), "Changes to Credibility for Flags must be a Number",
IF(AND($AJ$3, $AP$3, NOT(ISBLANK(V901)), NOT(ISNUMBER(V901))), "Number of Likes must be a Number",
IF(AND($AK$3, $AP$3, NOT(ISBLANK(W901)), NOT(ISNUMBER(W901))), "Number of Disikes must be a Number",
IF(AND($AL$3, $AP$3, NOT(ISBLANK(X901)), NOT(ISNUMBER(X901))), "Number of Shares must be a Number",
IF(AND($AM$3, $AP$3, NOT(ISBLANK(Y901)), NOT(ISNUMBER(Y901))), "Number of Flags must be a Number",
IF(AND($AJ$3, $AP$3, NOT(ISBLANK(V901)), V901&lt;0), "Number of Likes cannot be Negative",
IF(AND($AK$3, $AP$3, NOT(ISBLANK(W901)), W901&lt;0), "Number of Disikes cannot be Negative",
IF(AND($AL$3, $AP$3, NOT(ISBLANK(X901)), X901&lt;0), "Number of Shares cannot be Negative",
IF(AND($AM$3, $AP$3, NOT(ISBLANK(Y901)), Y901&lt;0), "Number of Flags cannot be Negative",
IF(AND(CONCATENATE(Z901:AH901)&lt;&gt;"", Z901=""), "Missing 1st Comment Source Name",
IF(AND(CONCATENATE(Z901:AH901)&lt;&gt;"", AB901=""), "Missing 1st Comment Message",
IF(AND($AN$3, $AP$3, CONCATENATE(Z901:AH901)&lt;&gt;"", AG901=""), "Missing 1st Comment Likes",
IF(AND($AO$3, $AP$3, CONCATENATE(Z901:AH901)&lt;&gt;"", AH901=""), "Missing 1st Comment Dislikes",
IF(AND(CONCATENATE(Z902:AH902)&lt;&gt;"", Z902=""), "Missing 2nd Comment Source Name",
IF(AND(CONCATENATE(Z902:AH902)&lt;&gt;"", AB902=""), "Missing 2nd Comment Message",
IF(AND($AN$3, $AP$3, CONCATENATE(Z902:AH902)&lt;&gt;"", AG902=""), "Missing 2nd Comment Likes",
IF(AND($AO$3, $AP$3, CONCATENATE(Z902:AH902)&lt;&gt;"", AH902=""), "Missing 2nd Comment Dislikes",
IF(AND(CONCATENATE(Z903:AH903)&lt;&gt;"", Z903=""), "Missing 3rd Comment Source Name",
IF(AND(CONCATENATE(Z903:AH903)&lt;&gt;"", AB903=""), "Missing 3rd Comment Message",
IF(AND($AN$3, $AP$3, CONCATENATE(Z903:AH903)&lt;&gt;"", AG903=""), "Missing 3rd Comment Likes",
IF(AND($AO$3, $AP$3, CONCATENATE(Z903:AH903)&lt;&gt;"", AH903=""), "Missing 3rd Comment Dislikes", "Valid"
)))))))))))))))))))))))))))))))))</f>
        <v>Unused</v>
      </c>
      <c r="C901" s="302"/>
      <c r="D901" s="316" t="s">
        <v>1586</v>
      </c>
      <c r="E901" s="317"/>
      <c r="F901" s="302"/>
      <c r="G901" s="302"/>
      <c r="H901" s="305"/>
      <c r="I901" s="317"/>
      <c r="J901" s="302"/>
      <c r="K901" s="302"/>
      <c r="L901" s="305"/>
      <c r="M901" s="319"/>
      <c r="N901" s="450"/>
      <c r="O901" s="451"/>
      <c r="P901" s="451"/>
      <c r="Q901" s="452"/>
      <c r="R901" s="453"/>
      <c r="S901" s="451"/>
      <c r="T901" s="451"/>
      <c r="U901" s="452"/>
      <c r="V901" s="453"/>
      <c r="W901" s="451"/>
      <c r="X901" s="451"/>
      <c r="Y901" s="454"/>
      <c r="Z901" s="325"/>
      <c r="AA901" s="305"/>
      <c r="AB901" s="319"/>
      <c r="AC901" s="302"/>
      <c r="AD901" s="302"/>
      <c r="AE901" s="302"/>
      <c r="AF901" s="305"/>
      <c r="AG901" s="328"/>
      <c r="AH901" s="455"/>
      <c r="AI901" s="108"/>
      <c r="AJ901" s="108"/>
      <c r="AK901" s="108"/>
      <c r="AL901" s="108"/>
      <c r="AM901" s="108"/>
      <c r="AN901" s="108"/>
      <c r="AO901" s="108"/>
      <c r="AP901" s="108"/>
      <c r="AQ901" s="108"/>
    </row>
    <row r="902" ht="22.5" customHeight="1">
      <c r="B902" s="331"/>
      <c r="D902" s="332"/>
      <c r="E902" s="331"/>
      <c r="H902" s="327"/>
      <c r="I902" s="331"/>
      <c r="L902" s="327"/>
      <c r="M902" s="331"/>
      <c r="N902" s="333"/>
      <c r="O902" s="334"/>
      <c r="P902" s="334"/>
      <c r="Q902" s="335"/>
      <c r="R902" s="336"/>
      <c r="S902" s="334"/>
      <c r="T902" s="334"/>
      <c r="U902" s="335"/>
      <c r="V902" s="336"/>
      <c r="W902" s="334"/>
      <c r="X902" s="334"/>
      <c r="Y902" s="337"/>
      <c r="Z902" s="338"/>
      <c r="AA902" s="327"/>
      <c r="AB902" s="326"/>
      <c r="AF902" s="327"/>
      <c r="AG902" s="339"/>
      <c r="AH902" s="456"/>
      <c r="AI902" s="108"/>
      <c r="AJ902" s="108"/>
      <c r="AK902" s="108"/>
      <c r="AL902" s="108"/>
      <c r="AM902" s="108"/>
      <c r="AN902" s="108"/>
      <c r="AO902" s="108"/>
      <c r="AP902" s="108"/>
      <c r="AQ902" s="108"/>
    </row>
    <row r="903" ht="22.5" customHeight="1">
      <c r="B903" s="181"/>
      <c r="C903" s="309"/>
      <c r="D903" s="341"/>
      <c r="E903" s="181"/>
      <c r="F903" s="309"/>
      <c r="G903" s="309"/>
      <c r="H903" s="310"/>
      <c r="I903" s="181"/>
      <c r="J903" s="309"/>
      <c r="K903" s="309"/>
      <c r="L903" s="310"/>
      <c r="M903" s="181"/>
      <c r="N903" s="342"/>
      <c r="O903" s="343"/>
      <c r="P903" s="343"/>
      <c r="Q903" s="344"/>
      <c r="R903" s="345"/>
      <c r="S903" s="343"/>
      <c r="T903" s="343"/>
      <c r="U903" s="344"/>
      <c r="V903" s="345"/>
      <c r="W903" s="343"/>
      <c r="X903" s="343"/>
      <c r="Y903" s="346"/>
      <c r="Z903" s="347"/>
      <c r="AA903" s="310"/>
      <c r="AB903" s="348"/>
      <c r="AC903" s="309"/>
      <c r="AD903" s="309"/>
      <c r="AE903" s="309"/>
      <c r="AF903" s="310"/>
      <c r="AG903" s="349"/>
      <c r="AH903" s="457"/>
      <c r="AI903" s="108"/>
      <c r="AJ903" s="108"/>
      <c r="AK903" s="108"/>
      <c r="AL903" s="108"/>
      <c r="AM903" s="108"/>
      <c r="AN903" s="108"/>
      <c r="AO903" s="108"/>
      <c r="AP903" s="108"/>
      <c r="AQ903" s="108"/>
    </row>
    <row r="904" ht="22.5" customHeight="1">
      <c r="B904" s="315" t="str">
        <f>IF(ISBLANK(D904), "Missing ID",
IF(CONCATENATE(E904:AG906)="", "Unused",
IF(AND(ISBLANK(E904), ISBLANK(I904)), "Missing Headline and Content",
IF(ISBLANK(M904), "Missing Is True",
IF(AND(M904&lt;&gt;"Yes", M904&lt;&gt;"No"), "Is True must be Yes or No",
IF(AND($AJ$3, NOT(ISBLANK(N904)), NOT(ISNUMBER(N904))), "Changes to Followers for Likes must be a Number",
IF(AND($AK$3, NOT(ISBLANK(O904)), NOT(ISNUMBER(O904))), "Changes to Followers for Disikes must be a Number",
IF(AND($AL$3, NOT(ISBLANK(P904)), NOT(ISNUMBER(P904))), "Changes to Followers for Shares must be a Number",
IF(AND($AM$3, NOT(ISBLANK(Q904)), NOT(ISNUMBER(Q904))), "Changes to Followers for Flags must be a Number",
IF(AND($AJ$3, NOT(ISBLANK(R904)), NOT(ISNUMBER(R904))), "Changes to Credibility for Likes must be a Number",
IF(AND($AK$3, NOT(ISBLANK(S904)), NOT(ISNUMBER(S904))), "Changes to Credibility for Disikes must be a Number",
IF(AND($AL$3, NOT(ISBLANK(T904)), NOT(ISNUMBER(T904))), "Changes to Credibility for Shares must be a Number",
IF(AND($AM$3, NOT(ISBLANK(U904)), NOT(ISNUMBER(U904))), "Changes to Credibility for Flags must be a Number",
IF(AND($AJ$3, $AP$3, NOT(ISBLANK(V904)), NOT(ISNUMBER(V904))), "Number of Likes must be a Number",
IF(AND($AK$3, $AP$3, NOT(ISBLANK(W904)), NOT(ISNUMBER(W904))), "Number of Disikes must be a Number",
IF(AND($AL$3, $AP$3, NOT(ISBLANK(X904)), NOT(ISNUMBER(X904))), "Number of Shares must be a Number",
IF(AND($AM$3, $AP$3, NOT(ISBLANK(Y904)), NOT(ISNUMBER(Y904))), "Number of Flags must be a Number",
IF(AND($AJ$3, $AP$3, NOT(ISBLANK(V904)), V904&lt;0), "Number of Likes cannot be Negative",
IF(AND($AK$3, $AP$3, NOT(ISBLANK(W904)), W904&lt;0), "Number of Disikes cannot be Negative",
IF(AND($AL$3, $AP$3, NOT(ISBLANK(X904)), X904&lt;0), "Number of Shares cannot be Negative",
IF(AND($AM$3, $AP$3, NOT(ISBLANK(Y904)), Y904&lt;0), "Number of Flags cannot be Negative",
IF(AND(CONCATENATE(Z904:AH904)&lt;&gt;"", Z904=""), "Missing 1st Comment Source Name",
IF(AND(CONCATENATE(Z904:AH904)&lt;&gt;"", AB904=""), "Missing 1st Comment Message",
IF(AND($AN$3, $AP$3, CONCATENATE(Z904:AH904)&lt;&gt;"", AG904=""), "Missing 1st Comment Likes",
IF(AND($AO$3, $AP$3, CONCATENATE(Z904:AH904)&lt;&gt;"", AH904=""), "Missing 1st Comment Dislikes",
IF(AND(CONCATENATE(Z905:AH905)&lt;&gt;"", Z905=""), "Missing 2nd Comment Source Name",
IF(AND(CONCATENATE(Z905:AH905)&lt;&gt;"", AB905=""), "Missing 2nd Comment Message",
IF(AND($AN$3, $AP$3, CONCATENATE(Z905:AH905)&lt;&gt;"", AG905=""), "Missing 2nd Comment Likes",
IF(AND($AO$3, $AP$3, CONCATENATE(Z905:AH905)&lt;&gt;"", AH905=""), "Missing 2nd Comment Dislikes",
IF(AND(CONCATENATE(Z906:AH906)&lt;&gt;"", Z906=""), "Missing 3rd Comment Source Name",
IF(AND(CONCATENATE(Z906:AH906)&lt;&gt;"", AB906=""), "Missing 3rd Comment Message",
IF(AND($AN$3, $AP$3, CONCATENATE(Z906:AH906)&lt;&gt;"", AG906=""), "Missing 3rd Comment Likes",
IF(AND($AO$3, $AP$3, CONCATENATE(Z906:AH906)&lt;&gt;"", AH906=""), "Missing 3rd Comment Dislikes", "Valid"
)))))))))))))))))))))))))))))))))</f>
        <v>Unused</v>
      </c>
      <c r="C904" s="302"/>
      <c r="D904" s="351" t="s">
        <v>1587</v>
      </c>
      <c r="E904" s="352"/>
      <c r="F904" s="302"/>
      <c r="G904" s="302"/>
      <c r="H904" s="305"/>
      <c r="I904" s="352"/>
      <c r="J904" s="302"/>
      <c r="K904" s="302"/>
      <c r="L904" s="305"/>
      <c r="M904" s="354"/>
      <c r="N904" s="355"/>
      <c r="O904" s="356"/>
      <c r="P904" s="356"/>
      <c r="Q904" s="357"/>
      <c r="R904" s="358"/>
      <c r="S904" s="356"/>
      <c r="T904" s="356"/>
      <c r="U904" s="357"/>
      <c r="V904" s="358"/>
      <c r="W904" s="356"/>
      <c r="X904" s="356"/>
      <c r="Y904" s="359"/>
      <c r="Z904" s="360"/>
      <c r="AA904" s="305"/>
      <c r="AB904" s="354"/>
      <c r="AC904" s="302"/>
      <c r="AD904" s="302"/>
      <c r="AE904" s="302"/>
      <c r="AF904" s="305"/>
      <c r="AG904" s="361"/>
      <c r="AH904" s="458"/>
      <c r="AI904" s="108"/>
      <c r="AJ904" s="108"/>
      <c r="AK904" s="108"/>
      <c r="AL904" s="108"/>
      <c r="AM904" s="108"/>
      <c r="AN904" s="108"/>
      <c r="AO904" s="108"/>
      <c r="AP904" s="108"/>
      <c r="AQ904" s="108"/>
    </row>
    <row r="905" ht="22.5" customHeight="1">
      <c r="B905" s="331"/>
      <c r="D905" s="363"/>
      <c r="E905" s="331"/>
      <c r="H905" s="327"/>
      <c r="I905" s="331"/>
      <c r="L905" s="327"/>
      <c r="M905" s="331"/>
      <c r="N905" s="333"/>
      <c r="O905" s="334"/>
      <c r="P905" s="334"/>
      <c r="Q905" s="335"/>
      <c r="R905" s="336"/>
      <c r="S905" s="334"/>
      <c r="T905" s="334"/>
      <c r="U905" s="335"/>
      <c r="V905" s="336"/>
      <c r="W905" s="334"/>
      <c r="X905" s="334"/>
      <c r="Y905" s="337"/>
      <c r="Z905" s="364"/>
      <c r="AA905" s="327"/>
      <c r="AB905" s="365"/>
      <c r="AF905" s="327"/>
      <c r="AG905" s="366"/>
      <c r="AH905" s="367"/>
      <c r="AI905" s="108"/>
      <c r="AJ905" s="108"/>
      <c r="AK905" s="108"/>
      <c r="AL905" s="108"/>
      <c r="AM905" s="108"/>
      <c r="AN905" s="108"/>
      <c r="AO905" s="108"/>
      <c r="AP905" s="108"/>
      <c r="AQ905" s="108"/>
    </row>
    <row r="906" ht="22.5" customHeight="1">
      <c r="B906" s="181"/>
      <c r="C906" s="309"/>
      <c r="D906" s="368"/>
      <c r="E906" s="181"/>
      <c r="F906" s="309"/>
      <c r="G906" s="309"/>
      <c r="H906" s="310"/>
      <c r="I906" s="181"/>
      <c r="J906" s="309"/>
      <c r="K906" s="309"/>
      <c r="L906" s="310"/>
      <c r="M906" s="181"/>
      <c r="N906" s="342"/>
      <c r="O906" s="343"/>
      <c r="P906" s="343"/>
      <c r="Q906" s="344"/>
      <c r="R906" s="345"/>
      <c r="S906" s="343"/>
      <c r="T906" s="343"/>
      <c r="U906" s="344"/>
      <c r="V906" s="345"/>
      <c r="W906" s="343"/>
      <c r="X906" s="343"/>
      <c r="Y906" s="346"/>
      <c r="Z906" s="369"/>
      <c r="AA906" s="310"/>
      <c r="AB906" s="370"/>
      <c r="AC906" s="309"/>
      <c r="AD906" s="309"/>
      <c r="AE906" s="309"/>
      <c r="AF906" s="310"/>
      <c r="AG906" s="371"/>
      <c r="AH906" s="372"/>
      <c r="AI906" s="108"/>
      <c r="AJ906" s="108"/>
      <c r="AK906" s="108"/>
      <c r="AL906" s="108"/>
      <c r="AM906" s="108"/>
      <c r="AN906" s="108"/>
      <c r="AO906" s="108"/>
      <c r="AP906" s="108"/>
      <c r="AQ906" s="108"/>
    </row>
    <row r="907" ht="22.5" customHeight="1">
      <c r="B907" s="315" t="str">
        <f>IF(ISBLANK(D907), "Missing ID",
IF(CONCATENATE(E907:AG909)="", "Unused",
IF(AND(ISBLANK(E907), ISBLANK(I907)), "Missing Headline and Content",
IF(ISBLANK(M907), "Missing Is True",
IF(AND(M907&lt;&gt;"Yes", M907&lt;&gt;"No"), "Is True must be Yes or No",
IF(AND($AJ$3, NOT(ISBLANK(N907)), NOT(ISNUMBER(N907))), "Changes to Followers for Likes must be a Number",
IF(AND($AK$3, NOT(ISBLANK(O907)), NOT(ISNUMBER(O907))), "Changes to Followers for Disikes must be a Number",
IF(AND($AL$3, NOT(ISBLANK(P907)), NOT(ISNUMBER(P907))), "Changes to Followers for Shares must be a Number",
IF(AND($AM$3, NOT(ISBLANK(Q907)), NOT(ISNUMBER(Q907))), "Changes to Followers for Flags must be a Number",
IF(AND($AJ$3, NOT(ISBLANK(R907)), NOT(ISNUMBER(R907))), "Changes to Credibility for Likes must be a Number",
IF(AND($AK$3, NOT(ISBLANK(S907)), NOT(ISNUMBER(S907))), "Changes to Credibility for Disikes must be a Number",
IF(AND($AL$3, NOT(ISBLANK(T907)), NOT(ISNUMBER(T907))), "Changes to Credibility for Shares must be a Number",
IF(AND($AM$3, NOT(ISBLANK(U907)), NOT(ISNUMBER(U907))), "Changes to Credibility for Flags must be a Number",
IF(AND($AJ$3, $AP$3, NOT(ISBLANK(V907)), NOT(ISNUMBER(V907))), "Number of Likes must be a Number",
IF(AND($AK$3, $AP$3, NOT(ISBLANK(W907)), NOT(ISNUMBER(W907))), "Number of Disikes must be a Number",
IF(AND($AL$3, $AP$3, NOT(ISBLANK(X907)), NOT(ISNUMBER(X907))), "Number of Shares must be a Number",
IF(AND($AM$3, $AP$3, NOT(ISBLANK(Y907)), NOT(ISNUMBER(Y907))), "Number of Flags must be a Number",
IF(AND($AJ$3, $AP$3, NOT(ISBLANK(V907)), V907&lt;0), "Number of Likes cannot be Negative",
IF(AND($AK$3, $AP$3, NOT(ISBLANK(W907)), W907&lt;0), "Number of Disikes cannot be Negative",
IF(AND($AL$3, $AP$3, NOT(ISBLANK(X907)), X907&lt;0), "Number of Shares cannot be Negative",
IF(AND($AM$3, $AP$3, NOT(ISBLANK(Y907)), Y907&lt;0), "Number of Flags cannot be Negative",
IF(AND(CONCATENATE(Z907:AH907)&lt;&gt;"", Z907=""), "Missing 1st Comment Source Name",
IF(AND(CONCATENATE(Z907:AH907)&lt;&gt;"", AB907=""), "Missing 1st Comment Message",
IF(AND($AN$3, $AP$3, CONCATENATE(Z907:AH907)&lt;&gt;"", AG907=""), "Missing 1st Comment Likes",
IF(AND($AO$3, $AP$3, CONCATENATE(Z907:AH907)&lt;&gt;"", AH907=""), "Missing 1st Comment Dislikes",
IF(AND(CONCATENATE(Z908:AH908)&lt;&gt;"", Z908=""), "Missing 2nd Comment Source Name",
IF(AND(CONCATENATE(Z908:AH908)&lt;&gt;"", AB908=""), "Missing 2nd Comment Message",
IF(AND($AN$3, $AP$3, CONCATENATE(Z908:AH908)&lt;&gt;"", AG908=""), "Missing 2nd Comment Likes",
IF(AND($AO$3, $AP$3, CONCATENATE(Z908:AH908)&lt;&gt;"", AH908=""), "Missing 2nd Comment Dislikes",
IF(AND(CONCATENATE(Z909:AH909)&lt;&gt;"", Z909=""), "Missing 3rd Comment Source Name",
IF(AND(CONCATENATE(Z909:AH909)&lt;&gt;"", AB909=""), "Missing 3rd Comment Message",
IF(AND($AN$3, $AP$3, CONCATENATE(Z909:AH909)&lt;&gt;"", AG909=""), "Missing 3rd Comment Likes",
IF(AND($AO$3, $AP$3, CONCATENATE(Z909:AH909)&lt;&gt;"", AH909=""), "Missing 3rd Comment Dislikes", "Valid"
)))))))))))))))))))))))))))))))))</f>
        <v>Unused</v>
      </c>
      <c r="C907" s="302"/>
      <c r="D907" s="316" t="s">
        <v>1588</v>
      </c>
      <c r="E907" s="317"/>
      <c r="F907" s="302"/>
      <c r="G907" s="302"/>
      <c r="H907" s="305"/>
      <c r="I907" s="317"/>
      <c r="J907" s="302"/>
      <c r="K907" s="302"/>
      <c r="L907" s="305"/>
      <c r="M907" s="319"/>
      <c r="N907" s="450"/>
      <c r="O907" s="451"/>
      <c r="P907" s="451"/>
      <c r="Q907" s="452"/>
      <c r="R907" s="453"/>
      <c r="S907" s="451"/>
      <c r="T907" s="451"/>
      <c r="U907" s="452"/>
      <c r="V907" s="453"/>
      <c r="W907" s="451"/>
      <c r="X907" s="451"/>
      <c r="Y907" s="454"/>
      <c r="Z907" s="325"/>
      <c r="AA907" s="305"/>
      <c r="AB907" s="319"/>
      <c r="AC907" s="302"/>
      <c r="AD907" s="302"/>
      <c r="AE907" s="302"/>
      <c r="AF907" s="305"/>
      <c r="AG907" s="328"/>
      <c r="AH907" s="455"/>
      <c r="AI907" s="108"/>
      <c r="AJ907" s="108"/>
      <c r="AK907" s="108"/>
      <c r="AL907" s="108"/>
      <c r="AM907" s="108"/>
      <c r="AN907" s="108"/>
      <c r="AO907" s="108"/>
      <c r="AP907" s="108"/>
      <c r="AQ907" s="108"/>
    </row>
    <row r="908" ht="22.5" customHeight="1">
      <c r="B908" s="331"/>
      <c r="D908" s="332"/>
      <c r="E908" s="331"/>
      <c r="H908" s="327"/>
      <c r="I908" s="331"/>
      <c r="L908" s="327"/>
      <c r="M908" s="331"/>
      <c r="N908" s="333"/>
      <c r="O908" s="334"/>
      <c r="P908" s="334"/>
      <c r="Q908" s="335"/>
      <c r="R908" s="336"/>
      <c r="S908" s="334"/>
      <c r="T908" s="334"/>
      <c r="U908" s="335"/>
      <c r="V908" s="336"/>
      <c r="W908" s="334"/>
      <c r="X908" s="334"/>
      <c r="Y908" s="337"/>
      <c r="Z908" s="338"/>
      <c r="AA908" s="327"/>
      <c r="AB908" s="326"/>
      <c r="AF908" s="327"/>
      <c r="AG908" s="339"/>
      <c r="AH908" s="456"/>
      <c r="AI908" s="108"/>
      <c r="AJ908" s="108"/>
      <c r="AK908" s="108"/>
      <c r="AL908" s="108"/>
      <c r="AM908" s="108"/>
      <c r="AN908" s="108"/>
      <c r="AO908" s="108"/>
      <c r="AP908" s="108"/>
      <c r="AQ908" s="108"/>
    </row>
    <row r="909" ht="22.5" customHeight="1">
      <c r="B909" s="181"/>
      <c r="C909" s="309"/>
      <c r="D909" s="341"/>
      <c r="E909" s="181"/>
      <c r="F909" s="309"/>
      <c r="G909" s="309"/>
      <c r="H909" s="310"/>
      <c r="I909" s="181"/>
      <c r="J909" s="309"/>
      <c r="K909" s="309"/>
      <c r="L909" s="310"/>
      <c r="M909" s="181"/>
      <c r="N909" s="342"/>
      <c r="O909" s="343"/>
      <c r="P909" s="343"/>
      <c r="Q909" s="344"/>
      <c r="R909" s="345"/>
      <c r="S909" s="343"/>
      <c r="T909" s="343"/>
      <c r="U909" s="344"/>
      <c r="V909" s="345"/>
      <c r="W909" s="343"/>
      <c r="X909" s="343"/>
      <c r="Y909" s="346"/>
      <c r="Z909" s="347"/>
      <c r="AA909" s="310"/>
      <c r="AB909" s="348"/>
      <c r="AC909" s="309"/>
      <c r="AD909" s="309"/>
      <c r="AE909" s="309"/>
      <c r="AF909" s="310"/>
      <c r="AG909" s="349"/>
      <c r="AH909" s="457"/>
      <c r="AI909" s="108"/>
      <c r="AJ909" s="108"/>
      <c r="AK909" s="108"/>
      <c r="AL909" s="108"/>
      <c r="AM909" s="108"/>
      <c r="AN909" s="108"/>
      <c r="AO909" s="108"/>
      <c r="AP909" s="108"/>
      <c r="AQ909" s="108"/>
    </row>
    <row r="910" ht="22.5" customHeight="1">
      <c r="B910" s="315" t="str">
        <f>IF(ISBLANK(D910), "Missing ID",
IF(CONCATENATE(E910:AG912)="", "Unused",
IF(AND(ISBLANK(E910), ISBLANK(I910)), "Missing Headline and Content",
IF(ISBLANK(M910), "Missing Is True",
IF(AND(M910&lt;&gt;"Yes", M910&lt;&gt;"No"), "Is True must be Yes or No",
IF(AND($AJ$3, NOT(ISBLANK(N910)), NOT(ISNUMBER(N910))), "Changes to Followers for Likes must be a Number",
IF(AND($AK$3, NOT(ISBLANK(O910)), NOT(ISNUMBER(O910))), "Changes to Followers for Disikes must be a Number",
IF(AND($AL$3, NOT(ISBLANK(P910)), NOT(ISNUMBER(P910))), "Changes to Followers for Shares must be a Number",
IF(AND($AM$3, NOT(ISBLANK(Q910)), NOT(ISNUMBER(Q910))), "Changes to Followers for Flags must be a Number",
IF(AND($AJ$3, NOT(ISBLANK(R910)), NOT(ISNUMBER(R910))), "Changes to Credibility for Likes must be a Number",
IF(AND($AK$3, NOT(ISBLANK(S910)), NOT(ISNUMBER(S910))), "Changes to Credibility for Disikes must be a Number",
IF(AND($AL$3, NOT(ISBLANK(T910)), NOT(ISNUMBER(T910))), "Changes to Credibility for Shares must be a Number",
IF(AND($AM$3, NOT(ISBLANK(U910)), NOT(ISNUMBER(U910))), "Changes to Credibility for Flags must be a Number",
IF(AND($AJ$3, $AP$3, NOT(ISBLANK(V910)), NOT(ISNUMBER(V910))), "Number of Likes must be a Number",
IF(AND($AK$3, $AP$3, NOT(ISBLANK(W910)), NOT(ISNUMBER(W910))), "Number of Disikes must be a Number",
IF(AND($AL$3, $AP$3, NOT(ISBLANK(X910)), NOT(ISNUMBER(X910))), "Number of Shares must be a Number",
IF(AND($AM$3, $AP$3, NOT(ISBLANK(Y910)), NOT(ISNUMBER(Y910))), "Number of Flags must be a Number",
IF(AND($AJ$3, $AP$3, NOT(ISBLANK(V910)), V910&lt;0), "Number of Likes cannot be Negative",
IF(AND($AK$3, $AP$3, NOT(ISBLANK(W910)), W910&lt;0), "Number of Disikes cannot be Negative",
IF(AND($AL$3, $AP$3, NOT(ISBLANK(X910)), X910&lt;0), "Number of Shares cannot be Negative",
IF(AND($AM$3, $AP$3, NOT(ISBLANK(Y910)), Y910&lt;0), "Number of Flags cannot be Negative",
IF(AND(CONCATENATE(Z910:AH910)&lt;&gt;"", Z910=""), "Missing 1st Comment Source Name",
IF(AND(CONCATENATE(Z910:AH910)&lt;&gt;"", AB910=""), "Missing 1st Comment Message",
IF(AND($AN$3, $AP$3, CONCATENATE(Z910:AH910)&lt;&gt;"", AG910=""), "Missing 1st Comment Likes",
IF(AND($AO$3, $AP$3, CONCATENATE(Z910:AH910)&lt;&gt;"", AH910=""), "Missing 1st Comment Dislikes",
IF(AND(CONCATENATE(Z911:AH911)&lt;&gt;"", Z911=""), "Missing 2nd Comment Source Name",
IF(AND(CONCATENATE(Z911:AH911)&lt;&gt;"", AB911=""), "Missing 2nd Comment Message",
IF(AND($AN$3, $AP$3, CONCATENATE(Z911:AH911)&lt;&gt;"", AG911=""), "Missing 2nd Comment Likes",
IF(AND($AO$3, $AP$3, CONCATENATE(Z911:AH911)&lt;&gt;"", AH911=""), "Missing 2nd Comment Dislikes",
IF(AND(CONCATENATE(Z912:AH912)&lt;&gt;"", Z912=""), "Missing 3rd Comment Source Name",
IF(AND(CONCATENATE(Z912:AH912)&lt;&gt;"", AB912=""), "Missing 3rd Comment Message",
IF(AND($AN$3, $AP$3, CONCATENATE(Z912:AH912)&lt;&gt;"", AG912=""), "Missing 3rd Comment Likes",
IF(AND($AO$3, $AP$3, CONCATENATE(Z912:AH912)&lt;&gt;"", AH912=""), "Missing 3rd Comment Dislikes", "Valid"
)))))))))))))))))))))))))))))))))</f>
        <v>Unused</v>
      </c>
      <c r="C910" s="302"/>
      <c r="D910" s="351" t="s">
        <v>1589</v>
      </c>
      <c r="E910" s="352"/>
      <c r="F910" s="302"/>
      <c r="G910" s="302"/>
      <c r="H910" s="305"/>
      <c r="I910" s="352"/>
      <c r="J910" s="302"/>
      <c r="K910" s="302"/>
      <c r="L910" s="305"/>
      <c r="M910" s="354"/>
      <c r="N910" s="355"/>
      <c r="O910" s="356"/>
      <c r="P910" s="356"/>
      <c r="Q910" s="357"/>
      <c r="R910" s="358"/>
      <c r="S910" s="356"/>
      <c r="T910" s="356"/>
      <c r="U910" s="357"/>
      <c r="V910" s="358"/>
      <c r="W910" s="356"/>
      <c r="X910" s="356"/>
      <c r="Y910" s="359"/>
      <c r="Z910" s="360"/>
      <c r="AA910" s="305"/>
      <c r="AB910" s="354"/>
      <c r="AC910" s="302"/>
      <c r="AD910" s="302"/>
      <c r="AE910" s="302"/>
      <c r="AF910" s="305"/>
      <c r="AG910" s="361"/>
      <c r="AH910" s="458"/>
      <c r="AI910" s="108"/>
      <c r="AJ910" s="108"/>
      <c r="AK910" s="108"/>
      <c r="AL910" s="108"/>
      <c r="AM910" s="108"/>
      <c r="AN910" s="108"/>
      <c r="AO910" s="108"/>
      <c r="AP910" s="108"/>
      <c r="AQ910" s="108"/>
    </row>
    <row r="911" ht="22.5" customHeight="1">
      <c r="B911" s="331"/>
      <c r="D911" s="363"/>
      <c r="E911" s="331"/>
      <c r="H911" s="327"/>
      <c r="I911" s="331"/>
      <c r="L911" s="327"/>
      <c r="M911" s="331"/>
      <c r="N911" s="333"/>
      <c r="O911" s="334"/>
      <c r="P911" s="334"/>
      <c r="Q911" s="335"/>
      <c r="R911" s="336"/>
      <c r="S911" s="334"/>
      <c r="T911" s="334"/>
      <c r="U911" s="335"/>
      <c r="V911" s="336"/>
      <c r="W911" s="334"/>
      <c r="X911" s="334"/>
      <c r="Y911" s="337"/>
      <c r="Z911" s="364"/>
      <c r="AA911" s="327"/>
      <c r="AB911" s="365"/>
      <c r="AF911" s="327"/>
      <c r="AG911" s="366"/>
      <c r="AH911" s="367"/>
      <c r="AI911" s="108"/>
      <c r="AJ911" s="108"/>
      <c r="AK911" s="108"/>
      <c r="AL911" s="108"/>
      <c r="AM911" s="108"/>
      <c r="AN911" s="108"/>
      <c r="AO911" s="108"/>
      <c r="AP911" s="108"/>
      <c r="AQ911" s="108"/>
    </row>
    <row r="912" ht="22.5" customHeight="1">
      <c r="B912" s="181"/>
      <c r="C912" s="309"/>
      <c r="D912" s="368"/>
      <c r="E912" s="181"/>
      <c r="F912" s="309"/>
      <c r="G912" s="309"/>
      <c r="H912" s="310"/>
      <c r="I912" s="181"/>
      <c r="J912" s="309"/>
      <c r="K912" s="309"/>
      <c r="L912" s="310"/>
      <c r="M912" s="181"/>
      <c r="N912" s="342"/>
      <c r="O912" s="343"/>
      <c r="P912" s="343"/>
      <c r="Q912" s="344"/>
      <c r="R912" s="345"/>
      <c r="S912" s="343"/>
      <c r="T912" s="343"/>
      <c r="U912" s="344"/>
      <c r="V912" s="345"/>
      <c r="W912" s="343"/>
      <c r="X912" s="343"/>
      <c r="Y912" s="346"/>
      <c r="Z912" s="369"/>
      <c r="AA912" s="310"/>
      <c r="AB912" s="370"/>
      <c r="AC912" s="309"/>
      <c r="AD912" s="309"/>
      <c r="AE912" s="309"/>
      <c r="AF912" s="310"/>
      <c r="AG912" s="371"/>
      <c r="AH912" s="372"/>
      <c r="AI912" s="108"/>
      <c r="AJ912" s="108"/>
      <c r="AK912" s="108"/>
      <c r="AL912" s="108"/>
      <c r="AM912" s="108"/>
      <c r="AN912" s="108"/>
      <c r="AO912" s="108"/>
      <c r="AP912" s="108"/>
      <c r="AQ912" s="108"/>
    </row>
    <row r="913" ht="22.5" customHeight="1">
      <c r="B913" s="315" t="str">
        <f>IF(ISBLANK(D913), "Missing ID",
IF(CONCATENATE(E913:AG915)="", "Unused",
IF(AND(ISBLANK(E913), ISBLANK(I913)), "Missing Headline and Content",
IF(ISBLANK(M913), "Missing Is True",
IF(AND(M913&lt;&gt;"Yes", M913&lt;&gt;"No"), "Is True must be Yes or No",
IF(AND($AJ$3, NOT(ISBLANK(N913)), NOT(ISNUMBER(N913))), "Changes to Followers for Likes must be a Number",
IF(AND($AK$3, NOT(ISBLANK(O913)), NOT(ISNUMBER(O913))), "Changes to Followers for Disikes must be a Number",
IF(AND($AL$3, NOT(ISBLANK(P913)), NOT(ISNUMBER(P913))), "Changes to Followers for Shares must be a Number",
IF(AND($AM$3, NOT(ISBLANK(Q913)), NOT(ISNUMBER(Q913))), "Changes to Followers for Flags must be a Number",
IF(AND($AJ$3, NOT(ISBLANK(R913)), NOT(ISNUMBER(R913))), "Changes to Credibility for Likes must be a Number",
IF(AND($AK$3, NOT(ISBLANK(S913)), NOT(ISNUMBER(S913))), "Changes to Credibility for Disikes must be a Number",
IF(AND($AL$3, NOT(ISBLANK(T913)), NOT(ISNUMBER(T913))), "Changes to Credibility for Shares must be a Number",
IF(AND($AM$3, NOT(ISBLANK(U913)), NOT(ISNUMBER(U913))), "Changes to Credibility for Flags must be a Number",
IF(AND($AJ$3, $AP$3, NOT(ISBLANK(V913)), NOT(ISNUMBER(V913))), "Number of Likes must be a Number",
IF(AND($AK$3, $AP$3, NOT(ISBLANK(W913)), NOT(ISNUMBER(W913))), "Number of Disikes must be a Number",
IF(AND($AL$3, $AP$3, NOT(ISBLANK(X913)), NOT(ISNUMBER(X913))), "Number of Shares must be a Number",
IF(AND($AM$3, $AP$3, NOT(ISBLANK(Y913)), NOT(ISNUMBER(Y913))), "Number of Flags must be a Number",
IF(AND($AJ$3, $AP$3, NOT(ISBLANK(V913)), V913&lt;0), "Number of Likes cannot be Negative",
IF(AND($AK$3, $AP$3, NOT(ISBLANK(W913)), W913&lt;0), "Number of Disikes cannot be Negative",
IF(AND($AL$3, $AP$3, NOT(ISBLANK(X913)), X913&lt;0), "Number of Shares cannot be Negative",
IF(AND($AM$3, $AP$3, NOT(ISBLANK(Y913)), Y913&lt;0), "Number of Flags cannot be Negative",
IF(AND(CONCATENATE(Z913:AH913)&lt;&gt;"", Z913=""), "Missing 1st Comment Source Name",
IF(AND(CONCATENATE(Z913:AH913)&lt;&gt;"", AB913=""), "Missing 1st Comment Message",
IF(AND($AN$3, $AP$3, CONCATENATE(Z913:AH913)&lt;&gt;"", AG913=""), "Missing 1st Comment Likes",
IF(AND($AO$3, $AP$3, CONCATENATE(Z913:AH913)&lt;&gt;"", AH913=""), "Missing 1st Comment Dislikes",
IF(AND(CONCATENATE(Z914:AH914)&lt;&gt;"", Z914=""), "Missing 2nd Comment Source Name",
IF(AND(CONCATENATE(Z914:AH914)&lt;&gt;"", AB914=""), "Missing 2nd Comment Message",
IF(AND($AN$3, $AP$3, CONCATENATE(Z914:AH914)&lt;&gt;"", AG914=""), "Missing 2nd Comment Likes",
IF(AND($AO$3, $AP$3, CONCATENATE(Z914:AH914)&lt;&gt;"", AH914=""), "Missing 2nd Comment Dislikes",
IF(AND(CONCATENATE(Z915:AH915)&lt;&gt;"", Z915=""), "Missing 3rd Comment Source Name",
IF(AND(CONCATENATE(Z915:AH915)&lt;&gt;"", AB915=""), "Missing 3rd Comment Message",
IF(AND($AN$3, $AP$3, CONCATENATE(Z915:AH915)&lt;&gt;"", AG915=""), "Missing 3rd Comment Likes",
IF(AND($AO$3, $AP$3, CONCATENATE(Z915:AH915)&lt;&gt;"", AH915=""), "Missing 3rd Comment Dislikes", "Valid"
)))))))))))))))))))))))))))))))))</f>
        <v>Unused</v>
      </c>
      <c r="C913" s="302"/>
      <c r="D913" s="316" t="s">
        <v>1590</v>
      </c>
      <c r="E913" s="317"/>
      <c r="F913" s="302"/>
      <c r="G913" s="302"/>
      <c r="H913" s="305"/>
      <c r="I913" s="317"/>
      <c r="J913" s="302"/>
      <c r="K913" s="302"/>
      <c r="L913" s="305"/>
      <c r="M913" s="319"/>
      <c r="N913" s="450"/>
      <c r="O913" s="451"/>
      <c r="P913" s="451"/>
      <c r="Q913" s="452"/>
      <c r="R913" s="453"/>
      <c r="S913" s="451"/>
      <c r="T913" s="451"/>
      <c r="U913" s="452"/>
      <c r="V913" s="453"/>
      <c r="W913" s="451"/>
      <c r="X913" s="451"/>
      <c r="Y913" s="454"/>
      <c r="Z913" s="325"/>
      <c r="AA913" s="305"/>
      <c r="AB913" s="319"/>
      <c r="AC913" s="302"/>
      <c r="AD913" s="302"/>
      <c r="AE913" s="302"/>
      <c r="AF913" s="305"/>
      <c r="AG913" s="328"/>
      <c r="AH913" s="455"/>
      <c r="AI913" s="108"/>
      <c r="AJ913" s="108"/>
      <c r="AK913" s="108"/>
      <c r="AL913" s="108"/>
      <c r="AM913" s="108"/>
      <c r="AN913" s="108"/>
      <c r="AO913" s="108"/>
      <c r="AP913" s="108"/>
      <c r="AQ913" s="108"/>
    </row>
    <row r="914" ht="22.5" customHeight="1">
      <c r="B914" s="331"/>
      <c r="D914" s="332"/>
      <c r="E914" s="331"/>
      <c r="H914" s="327"/>
      <c r="I914" s="331"/>
      <c r="L914" s="327"/>
      <c r="M914" s="331"/>
      <c r="N914" s="333"/>
      <c r="O914" s="334"/>
      <c r="P914" s="334"/>
      <c r="Q914" s="335"/>
      <c r="R914" s="336"/>
      <c r="S914" s="334"/>
      <c r="T914" s="334"/>
      <c r="U914" s="335"/>
      <c r="V914" s="336"/>
      <c r="W914" s="334"/>
      <c r="X914" s="334"/>
      <c r="Y914" s="337"/>
      <c r="Z914" s="338"/>
      <c r="AA914" s="327"/>
      <c r="AB914" s="326"/>
      <c r="AF914" s="327"/>
      <c r="AG914" s="339"/>
      <c r="AH914" s="456"/>
      <c r="AI914" s="108"/>
      <c r="AJ914" s="108"/>
      <c r="AK914" s="108"/>
      <c r="AL914" s="108"/>
      <c r="AM914" s="108"/>
      <c r="AN914" s="108"/>
      <c r="AO914" s="108"/>
      <c r="AP914" s="108"/>
      <c r="AQ914" s="108"/>
    </row>
    <row r="915" ht="22.5" customHeight="1">
      <c r="B915" s="181"/>
      <c r="C915" s="309"/>
      <c r="D915" s="341"/>
      <c r="E915" s="181"/>
      <c r="F915" s="309"/>
      <c r="G915" s="309"/>
      <c r="H915" s="310"/>
      <c r="I915" s="181"/>
      <c r="J915" s="309"/>
      <c r="K915" s="309"/>
      <c r="L915" s="310"/>
      <c r="M915" s="181"/>
      <c r="N915" s="342"/>
      <c r="O915" s="343"/>
      <c r="P915" s="343"/>
      <c r="Q915" s="344"/>
      <c r="R915" s="345"/>
      <c r="S915" s="343"/>
      <c r="T915" s="343"/>
      <c r="U915" s="344"/>
      <c r="V915" s="345"/>
      <c r="W915" s="343"/>
      <c r="X915" s="343"/>
      <c r="Y915" s="346"/>
      <c r="Z915" s="347"/>
      <c r="AA915" s="310"/>
      <c r="AB915" s="348"/>
      <c r="AC915" s="309"/>
      <c r="AD915" s="309"/>
      <c r="AE915" s="309"/>
      <c r="AF915" s="310"/>
      <c r="AG915" s="349"/>
      <c r="AH915" s="457"/>
      <c r="AI915" s="108"/>
      <c r="AJ915" s="108"/>
      <c r="AK915" s="108"/>
      <c r="AL915" s="108"/>
      <c r="AM915" s="108"/>
      <c r="AN915" s="108"/>
      <c r="AO915" s="108"/>
      <c r="AP915" s="108"/>
      <c r="AQ915" s="108"/>
    </row>
    <row r="916" ht="22.5" customHeight="1">
      <c r="B916" s="315" t="str">
        <f>IF(ISBLANK(D916), "Missing ID",
IF(CONCATENATE(E916:AG918)="", "Unused",
IF(AND(ISBLANK(E916), ISBLANK(I916)), "Missing Headline and Content",
IF(ISBLANK(M916), "Missing Is True",
IF(AND(M916&lt;&gt;"Yes", M916&lt;&gt;"No"), "Is True must be Yes or No",
IF(AND($AJ$3, NOT(ISBLANK(N916)), NOT(ISNUMBER(N916))), "Changes to Followers for Likes must be a Number",
IF(AND($AK$3, NOT(ISBLANK(O916)), NOT(ISNUMBER(O916))), "Changes to Followers for Disikes must be a Number",
IF(AND($AL$3, NOT(ISBLANK(P916)), NOT(ISNUMBER(P916))), "Changes to Followers for Shares must be a Number",
IF(AND($AM$3, NOT(ISBLANK(Q916)), NOT(ISNUMBER(Q916))), "Changes to Followers for Flags must be a Number",
IF(AND($AJ$3, NOT(ISBLANK(R916)), NOT(ISNUMBER(R916))), "Changes to Credibility for Likes must be a Number",
IF(AND($AK$3, NOT(ISBLANK(S916)), NOT(ISNUMBER(S916))), "Changes to Credibility for Disikes must be a Number",
IF(AND($AL$3, NOT(ISBLANK(T916)), NOT(ISNUMBER(T916))), "Changes to Credibility for Shares must be a Number",
IF(AND($AM$3, NOT(ISBLANK(U916)), NOT(ISNUMBER(U916))), "Changes to Credibility for Flags must be a Number",
IF(AND($AJ$3, $AP$3, NOT(ISBLANK(V916)), NOT(ISNUMBER(V916))), "Number of Likes must be a Number",
IF(AND($AK$3, $AP$3, NOT(ISBLANK(W916)), NOT(ISNUMBER(W916))), "Number of Disikes must be a Number",
IF(AND($AL$3, $AP$3, NOT(ISBLANK(X916)), NOT(ISNUMBER(X916))), "Number of Shares must be a Number",
IF(AND($AM$3, $AP$3, NOT(ISBLANK(Y916)), NOT(ISNUMBER(Y916))), "Number of Flags must be a Number",
IF(AND($AJ$3, $AP$3, NOT(ISBLANK(V916)), V916&lt;0), "Number of Likes cannot be Negative",
IF(AND($AK$3, $AP$3, NOT(ISBLANK(W916)), W916&lt;0), "Number of Disikes cannot be Negative",
IF(AND($AL$3, $AP$3, NOT(ISBLANK(X916)), X916&lt;0), "Number of Shares cannot be Negative",
IF(AND($AM$3, $AP$3, NOT(ISBLANK(Y916)), Y916&lt;0), "Number of Flags cannot be Negative",
IF(AND(CONCATENATE(Z916:AH916)&lt;&gt;"", Z916=""), "Missing 1st Comment Source Name",
IF(AND(CONCATENATE(Z916:AH916)&lt;&gt;"", AB916=""), "Missing 1st Comment Message",
IF(AND($AN$3, $AP$3, CONCATENATE(Z916:AH916)&lt;&gt;"", AG916=""), "Missing 1st Comment Likes",
IF(AND($AO$3, $AP$3, CONCATENATE(Z916:AH916)&lt;&gt;"", AH916=""), "Missing 1st Comment Dislikes",
IF(AND(CONCATENATE(Z917:AH917)&lt;&gt;"", Z917=""), "Missing 2nd Comment Source Name",
IF(AND(CONCATENATE(Z917:AH917)&lt;&gt;"", AB917=""), "Missing 2nd Comment Message",
IF(AND($AN$3, $AP$3, CONCATENATE(Z917:AH917)&lt;&gt;"", AG917=""), "Missing 2nd Comment Likes",
IF(AND($AO$3, $AP$3, CONCATENATE(Z917:AH917)&lt;&gt;"", AH917=""), "Missing 2nd Comment Dislikes",
IF(AND(CONCATENATE(Z918:AH918)&lt;&gt;"", Z918=""), "Missing 3rd Comment Source Name",
IF(AND(CONCATENATE(Z918:AH918)&lt;&gt;"", AB918=""), "Missing 3rd Comment Message",
IF(AND($AN$3, $AP$3, CONCATENATE(Z918:AH918)&lt;&gt;"", AG918=""), "Missing 3rd Comment Likes",
IF(AND($AO$3, $AP$3, CONCATENATE(Z918:AH918)&lt;&gt;"", AH918=""), "Missing 3rd Comment Dislikes", "Valid"
)))))))))))))))))))))))))))))))))</f>
        <v>Unused</v>
      </c>
      <c r="C916" s="302"/>
      <c r="D916" s="351" t="s">
        <v>1591</v>
      </c>
      <c r="E916" s="352"/>
      <c r="F916" s="302"/>
      <c r="G916" s="302"/>
      <c r="H916" s="305"/>
      <c r="I916" s="352"/>
      <c r="J916" s="302"/>
      <c r="K916" s="302"/>
      <c r="L916" s="305"/>
      <c r="M916" s="354"/>
      <c r="N916" s="355"/>
      <c r="O916" s="356"/>
      <c r="P916" s="356"/>
      <c r="Q916" s="357"/>
      <c r="R916" s="358"/>
      <c r="S916" s="356"/>
      <c r="T916" s="356"/>
      <c r="U916" s="357"/>
      <c r="V916" s="358"/>
      <c r="W916" s="356"/>
      <c r="X916" s="356"/>
      <c r="Y916" s="359"/>
      <c r="Z916" s="360"/>
      <c r="AA916" s="305"/>
      <c r="AB916" s="354"/>
      <c r="AC916" s="302"/>
      <c r="AD916" s="302"/>
      <c r="AE916" s="302"/>
      <c r="AF916" s="305"/>
      <c r="AG916" s="361"/>
      <c r="AH916" s="458"/>
      <c r="AI916" s="108"/>
      <c r="AJ916" s="108"/>
      <c r="AK916" s="108"/>
      <c r="AL916" s="108"/>
      <c r="AM916" s="108"/>
      <c r="AN916" s="108"/>
      <c r="AO916" s="108"/>
      <c r="AP916" s="108"/>
      <c r="AQ916" s="108"/>
    </row>
    <row r="917" ht="22.5" customHeight="1">
      <c r="B917" s="331"/>
      <c r="D917" s="363"/>
      <c r="E917" s="331"/>
      <c r="H917" s="327"/>
      <c r="I917" s="331"/>
      <c r="L917" s="327"/>
      <c r="M917" s="331"/>
      <c r="N917" s="333"/>
      <c r="O917" s="334"/>
      <c r="P917" s="334"/>
      <c r="Q917" s="335"/>
      <c r="R917" s="336"/>
      <c r="S917" s="334"/>
      <c r="T917" s="334"/>
      <c r="U917" s="335"/>
      <c r="V917" s="336"/>
      <c r="W917" s="334"/>
      <c r="X917" s="334"/>
      <c r="Y917" s="337"/>
      <c r="Z917" s="364"/>
      <c r="AA917" s="327"/>
      <c r="AB917" s="365"/>
      <c r="AF917" s="327"/>
      <c r="AG917" s="366"/>
      <c r="AH917" s="367"/>
      <c r="AI917" s="108"/>
      <c r="AJ917" s="108"/>
      <c r="AK917" s="108"/>
      <c r="AL917" s="108"/>
      <c r="AM917" s="108"/>
      <c r="AN917" s="108"/>
      <c r="AO917" s="108"/>
      <c r="AP917" s="108"/>
      <c r="AQ917" s="108"/>
    </row>
    <row r="918" ht="22.5" customHeight="1">
      <c r="B918" s="181"/>
      <c r="C918" s="309"/>
      <c r="D918" s="368"/>
      <c r="E918" s="181"/>
      <c r="F918" s="309"/>
      <c r="G918" s="309"/>
      <c r="H918" s="310"/>
      <c r="I918" s="181"/>
      <c r="J918" s="309"/>
      <c r="K918" s="309"/>
      <c r="L918" s="310"/>
      <c r="M918" s="181"/>
      <c r="N918" s="342"/>
      <c r="O918" s="343"/>
      <c r="P918" s="343"/>
      <c r="Q918" s="344"/>
      <c r="R918" s="345"/>
      <c r="S918" s="343"/>
      <c r="T918" s="343"/>
      <c r="U918" s="344"/>
      <c r="V918" s="345"/>
      <c r="W918" s="343"/>
      <c r="X918" s="343"/>
      <c r="Y918" s="346"/>
      <c r="Z918" s="369"/>
      <c r="AA918" s="310"/>
      <c r="AB918" s="370"/>
      <c r="AC918" s="309"/>
      <c r="AD918" s="309"/>
      <c r="AE918" s="309"/>
      <c r="AF918" s="310"/>
      <c r="AG918" s="371"/>
      <c r="AH918" s="372"/>
      <c r="AI918" s="108"/>
      <c r="AJ918" s="108"/>
      <c r="AK918" s="108"/>
      <c r="AL918" s="108"/>
      <c r="AM918" s="108"/>
      <c r="AN918" s="108"/>
      <c r="AO918" s="108"/>
      <c r="AP918" s="108"/>
      <c r="AQ918" s="108"/>
    </row>
    <row r="919" ht="22.5" customHeight="1">
      <c r="B919" s="315" t="str">
        <f>IF(ISBLANK(D919), "Missing ID",
IF(CONCATENATE(E919:AG921)="", "Unused",
IF(AND(ISBLANK(E919), ISBLANK(I919)), "Missing Headline and Content",
IF(ISBLANK(M919), "Missing Is True",
IF(AND(M919&lt;&gt;"Yes", M919&lt;&gt;"No"), "Is True must be Yes or No",
IF(AND($AJ$3, NOT(ISBLANK(N919)), NOT(ISNUMBER(N919))), "Changes to Followers for Likes must be a Number",
IF(AND($AK$3, NOT(ISBLANK(O919)), NOT(ISNUMBER(O919))), "Changes to Followers for Disikes must be a Number",
IF(AND($AL$3, NOT(ISBLANK(P919)), NOT(ISNUMBER(P919))), "Changes to Followers for Shares must be a Number",
IF(AND($AM$3, NOT(ISBLANK(Q919)), NOT(ISNUMBER(Q919))), "Changes to Followers for Flags must be a Number",
IF(AND($AJ$3, NOT(ISBLANK(R919)), NOT(ISNUMBER(R919))), "Changes to Credibility for Likes must be a Number",
IF(AND($AK$3, NOT(ISBLANK(S919)), NOT(ISNUMBER(S919))), "Changes to Credibility for Disikes must be a Number",
IF(AND($AL$3, NOT(ISBLANK(T919)), NOT(ISNUMBER(T919))), "Changes to Credibility for Shares must be a Number",
IF(AND($AM$3, NOT(ISBLANK(U919)), NOT(ISNUMBER(U919))), "Changes to Credibility for Flags must be a Number",
IF(AND($AJ$3, $AP$3, NOT(ISBLANK(V919)), NOT(ISNUMBER(V919))), "Number of Likes must be a Number",
IF(AND($AK$3, $AP$3, NOT(ISBLANK(W919)), NOT(ISNUMBER(W919))), "Number of Disikes must be a Number",
IF(AND($AL$3, $AP$3, NOT(ISBLANK(X919)), NOT(ISNUMBER(X919))), "Number of Shares must be a Number",
IF(AND($AM$3, $AP$3, NOT(ISBLANK(Y919)), NOT(ISNUMBER(Y919))), "Number of Flags must be a Number",
IF(AND($AJ$3, $AP$3, NOT(ISBLANK(V919)), V919&lt;0), "Number of Likes cannot be Negative",
IF(AND($AK$3, $AP$3, NOT(ISBLANK(W919)), W919&lt;0), "Number of Disikes cannot be Negative",
IF(AND($AL$3, $AP$3, NOT(ISBLANK(X919)), X919&lt;0), "Number of Shares cannot be Negative",
IF(AND($AM$3, $AP$3, NOT(ISBLANK(Y919)), Y919&lt;0), "Number of Flags cannot be Negative",
IF(AND(CONCATENATE(Z919:AH919)&lt;&gt;"", Z919=""), "Missing 1st Comment Source Name",
IF(AND(CONCATENATE(Z919:AH919)&lt;&gt;"", AB919=""), "Missing 1st Comment Message",
IF(AND($AN$3, $AP$3, CONCATENATE(Z919:AH919)&lt;&gt;"", AG919=""), "Missing 1st Comment Likes",
IF(AND($AO$3, $AP$3, CONCATENATE(Z919:AH919)&lt;&gt;"", AH919=""), "Missing 1st Comment Dislikes",
IF(AND(CONCATENATE(Z920:AH920)&lt;&gt;"", Z920=""), "Missing 2nd Comment Source Name",
IF(AND(CONCATENATE(Z920:AH920)&lt;&gt;"", AB920=""), "Missing 2nd Comment Message",
IF(AND($AN$3, $AP$3, CONCATENATE(Z920:AH920)&lt;&gt;"", AG920=""), "Missing 2nd Comment Likes",
IF(AND($AO$3, $AP$3, CONCATENATE(Z920:AH920)&lt;&gt;"", AH920=""), "Missing 2nd Comment Dislikes",
IF(AND(CONCATENATE(Z921:AH921)&lt;&gt;"", Z921=""), "Missing 3rd Comment Source Name",
IF(AND(CONCATENATE(Z921:AH921)&lt;&gt;"", AB921=""), "Missing 3rd Comment Message",
IF(AND($AN$3, $AP$3, CONCATENATE(Z921:AH921)&lt;&gt;"", AG921=""), "Missing 3rd Comment Likes",
IF(AND($AO$3, $AP$3, CONCATENATE(Z921:AH921)&lt;&gt;"", AH921=""), "Missing 3rd Comment Dislikes", "Valid"
)))))))))))))))))))))))))))))))))</f>
        <v>Unused</v>
      </c>
      <c r="C919" s="302"/>
      <c r="D919" s="316" t="s">
        <v>1592</v>
      </c>
      <c r="E919" s="317"/>
      <c r="F919" s="302"/>
      <c r="G919" s="302"/>
      <c r="H919" s="305"/>
      <c r="I919" s="317"/>
      <c r="J919" s="302"/>
      <c r="K919" s="302"/>
      <c r="L919" s="305"/>
      <c r="M919" s="319"/>
      <c r="N919" s="450"/>
      <c r="O919" s="451"/>
      <c r="P919" s="451"/>
      <c r="Q919" s="452"/>
      <c r="R919" s="453"/>
      <c r="S919" s="451"/>
      <c r="T919" s="451"/>
      <c r="U919" s="452"/>
      <c r="V919" s="453"/>
      <c r="W919" s="451"/>
      <c r="X919" s="451"/>
      <c r="Y919" s="454"/>
      <c r="Z919" s="325"/>
      <c r="AA919" s="305"/>
      <c r="AB919" s="319"/>
      <c r="AC919" s="302"/>
      <c r="AD919" s="302"/>
      <c r="AE919" s="302"/>
      <c r="AF919" s="305"/>
      <c r="AG919" s="328"/>
      <c r="AH919" s="455"/>
      <c r="AI919" s="108"/>
      <c r="AJ919" s="108"/>
      <c r="AK919" s="108"/>
      <c r="AL919" s="108"/>
      <c r="AM919" s="108"/>
      <c r="AN919" s="108"/>
      <c r="AO919" s="108"/>
      <c r="AP919" s="108"/>
      <c r="AQ919" s="108"/>
    </row>
    <row r="920" ht="22.5" customHeight="1">
      <c r="B920" s="331"/>
      <c r="D920" s="332"/>
      <c r="E920" s="331"/>
      <c r="H920" s="327"/>
      <c r="I920" s="331"/>
      <c r="L920" s="327"/>
      <c r="M920" s="331"/>
      <c r="N920" s="333"/>
      <c r="O920" s="334"/>
      <c r="P920" s="334"/>
      <c r="Q920" s="335"/>
      <c r="R920" s="336"/>
      <c r="S920" s="334"/>
      <c r="T920" s="334"/>
      <c r="U920" s="335"/>
      <c r="V920" s="336"/>
      <c r="W920" s="334"/>
      <c r="X920" s="334"/>
      <c r="Y920" s="337"/>
      <c r="Z920" s="338"/>
      <c r="AA920" s="327"/>
      <c r="AB920" s="326"/>
      <c r="AF920" s="327"/>
      <c r="AG920" s="339"/>
      <c r="AH920" s="456"/>
      <c r="AI920" s="108"/>
      <c r="AJ920" s="108"/>
      <c r="AK920" s="108"/>
      <c r="AL920" s="108"/>
      <c r="AM920" s="108"/>
      <c r="AN920" s="108"/>
      <c r="AO920" s="108"/>
      <c r="AP920" s="108"/>
      <c r="AQ920" s="108"/>
    </row>
    <row r="921" ht="22.5" customHeight="1">
      <c r="B921" s="181"/>
      <c r="C921" s="309"/>
      <c r="D921" s="341"/>
      <c r="E921" s="181"/>
      <c r="F921" s="309"/>
      <c r="G921" s="309"/>
      <c r="H921" s="310"/>
      <c r="I921" s="181"/>
      <c r="J921" s="309"/>
      <c r="K921" s="309"/>
      <c r="L921" s="310"/>
      <c r="M921" s="181"/>
      <c r="N921" s="342"/>
      <c r="O921" s="343"/>
      <c r="P921" s="343"/>
      <c r="Q921" s="344"/>
      <c r="R921" s="345"/>
      <c r="S921" s="343"/>
      <c r="T921" s="343"/>
      <c r="U921" s="344"/>
      <c r="V921" s="345"/>
      <c r="W921" s="343"/>
      <c r="X921" s="343"/>
      <c r="Y921" s="346"/>
      <c r="Z921" s="347"/>
      <c r="AA921" s="310"/>
      <c r="AB921" s="348"/>
      <c r="AC921" s="309"/>
      <c r="AD921" s="309"/>
      <c r="AE921" s="309"/>
      <c r="AF921" s="310"/>
      <c r="AG921" s="349"/>
      <c r="AH921" s="457"/>
      <c r="AI921" s="108"/>
      <c r="AJ921" s="108"/>
      <c r="AK921" s="108"/>
      <c r="AL921" s="108"/>
      <c r="AM921" s="108"/>
      <c r="AN921" s="108"/>
      <c r="AO921" s="108"/>
      <c r="AP921" s="108"/>
      <c r="AQ921" s="108"/>
    </row>
    <row r="922" ht="22.5" customHeight="1">
      <c r="B922" s="315" t="str">
        <f>IF(ISBLANK(D922), "Missing ID",
IF(CONCATENATE(E922:AG924)="", "Unused",
IF(AND(ISBLANK(E922), ISBLANK(I922)), "Missing Headline and Content",
IF(ISBLANK(M922), "Missing Is True",
IF(AND(M922&lt;&gt;"Yes", M922&lt;&gt;"No"), "Is True must be Yes or No",
IF(AND($AJ$3, NOT(ISBLANK(N922)), NOT(ISNUMBER(N922))), "Changes to Followers for Likes must be a Number",
IF(AND($AK$3, NOT(ISBLANK(O922)), NOT(ISNUMBER(O922))), "Changes to Followers for Disikes must be a Number",
IF(AND($AL$3, NOT(ISBLANK(P922)), NOT(ISNUMBER(P922))), "Changes to Followers for Shares must be a Number",
IF(AND($AM$3, NOT(ISBLANK(Q922)), NOT(ISNUMBER(Q922))), "Changes to Followers for Flags must be a Number",
IF(AND($AJ$3, NOT(ISBLANK(R922)), NOT(ISNUMBER(R922))), "Changes to Credibility for Likes must be a Number",
IF(AND($AK$3, NOT(ISBLANK(S922)), NOT(ISNUMBER(S922))), "Changes to Credibility for Disikes must be a Number",
IF(AND($AL$3, NOT(ISBLANK(T922)), NOT(ISNUMBER(T922))), "Changes to Credibility for Shares must be a Number",
IF(AND($AM$3, NOT(ISBLANK(U922)), NOT(ISNUMBER(U922))), "Changes to Credibility for Flags must be a Number",
IF(AND($AJ$3, $AP$3, NOT(ISBLANK(V922)), NOT(ISNUMBER(V922))), "Number of Likes must be a Number",
IF(AND($AK$3, $AP$3, NOT(ISBLANK(W922)), NOT(ISNUMBER(W922))), "Number of Disikes must be a Number",
IF(AND($AL$3, $AP$3, NOT(ISBLANK(X922)), NOT(ISNUMBER(X922))), "Number of Shares must be a Number",
IF(AND($AM$3, $AP$3, NOT(ISBLANK(Y922)), NOT(ISNUMBER(Y922))), "Number of Flags must be a Number",
IF(AND($AJ$3, $AP$3, NOT(ISBLANK(V922)), V922&lt;0), "Number of Likes cannot be Negative",
IF(AND($AK$3, $AP$3, NOT(ISBLANK(W922)), W922&lt;0), "Number of Disikes cannot be Negative",
IF(AND($AL$3, $AP$3, NOT(ISBLANK(X922)), X922&lt;0), "Number of Shares cannot be Negative",
IF(AND($AM$3, $AP$3, NOT(ISBLANK(Y922)), Y922&lt;0), "Number of Flags cannot be Negative",
IF(AND(CONCATENATE(Z922:AH922)&lt;&gt;"", Z922=""), "Missing 1st Comment Source Name",
IF(AND(CONCATENATE(Z922:AH922)&lt;&gt;"", AB922=""), "Missing 1st Comment Message",
IF(AND($AN$3, $AP$3, CONCATENATE(Z922:AH922)&lt;&gt;"", AG922=""), "Missing 1st Comment Likes",
IF(AND($AO$3, $AP$3, CONCATENATE(Z922:AH922)&lt;&gt;"", AH922=""), "Missing 1st Comment Dislikes",
IF(AND(CONCATENATE(Z923:AH923)&lt;&gt;"", Z923=""), "Missing 2nd Comment Source Name",
IF(AND(CONCATENATE(Z923:AH923)&lt;&gt;"", AB923=""), "Missing 2nd Comment Message",
IF(AND($AN$3, $AP$3, CONCATENATE(Z923:AH923)&lt;&gt;"", AG923=""), "Missing 2nd Comment Likes",
IF(AND($AO$3, $AP$3, CONCATENATE(Z923:AH923)&lt;&gt;"", AH923=""), "Missing 2nd Comment Dislikes",
IF(AND(CONCATENATE(Z924:AH924)&lt;&gt;"", Z924=""), "Missing 3rd Comment Source Name",
IF(AND(CONCATENATE(Z924:AH924)&lt;&gt;"", AB924=""), "Missing 3rd Comment Message",
IF(AND($AN$3, $AP$3, CONCATENATE(Z924:AH924)&lt;&gt;"", AG924=""), "Missing 3rd Comment Likes",
IF(AND($AO$3, $AP$3, CONCATENATE(Z924:AH924)&lt;&gt;"", AH924=""), "Missing 3rd Comment Dislikes", "Valid"
)))))))))))))))))))))))))))))))))</f>
        <v>Unused</v>
      </c>
      <c r="C922" s="302"/>
      <c r="D922" s="351" t="s">
        <v>1593</v>
      </c>
      <c r="E922" s="352"/>
      <c r="F922" s="302"/>
      <c r="G922" s="302"/>
      <c r="H922" s="305"/>
      <c r="I922" s="352"/>
      <c r="J922" s="302"/>
      <c r="K922" s="302"/>
      <c r="L922" s="305"/>
      <c r="M922" s="354"/>
      <c r="N922" s="355"/>
      <c r="O922" s="356"/>
      <c r="P922" s="356"/>
      <c r="Q922" s="357"/>
      <c r="R922" s="358"/>
      <c r="S922" s="356"/>
      <c r="T922" s="356"/>
      <c r="U922" s="357"/>
      <c r="V922" s="358"/>
      <c r="W922" s="356"/>
      <c r="X922" s="356"/>
      <c r="Y922" s="359"/>
      <c r="Z922" s="360"/>
      <c r="AA922" s="305"/>
      <c r="AB922" s="354"/>
      <c r="AC922" s="302"/>
      <c r="AD922" s="302"/>
      <c r="AE922" s="302"/>
      <c r="AF922" s="305"/>
      <c r="AG922" s="361"/>
      <c r="AH922" s="458"/>
      <c r="AI922" s="108"/>
      <c r="AJ922" s="108"/>
      <c r="AK922" s="108"/>
      <c r="AL922" s="108"/>
      <c r="AM922" s="108"/>
      <c r="AN922" s="108"/>
      <c r="AO922" s="108"/>
      <c r="AP922" s="108"/>
      <c r="AQ922" s="108"/>
    </row>
    <row r="923" ht="22.5" customHeight="1">
      <c r="B923" s="331"/>
      <c r="D923" s="363"/>
      <c r="E923" s="331"/>
      <c r="H923" s="327"/>
      <c r="I923" s="331"/>
      <c r="L923" s="327"/>
      <c r="M923" s="331"/>
      <c r="N923" s="333"/>
      <c r="O923" s="334"/>
      <c r="P923" s="334"/>
      <c r="Q923" s="335"/>
      <c r="R923" s="336"/>
      <c r="S923" s="334"/>
      <c r="T923" s="334"/>
      <c r="U923" s="335"/>
      <c r="V923" s="336"/>
      <c r="W923" s="334"/>
      <c r="X923" s="334"/>
      <c r="Y923" s="337"/>
      <c r="Z923" s="364"/>
      <c r="AA923" s="327"/>
      <c r="AB923" s="365"/>
      <c r="AF923" s="327"/>
      <c r="AG923" s="366"/>
      <c r="AH923" s="367"/>
      <c r="AI923" s="108"/>
      <c r="AJ923" s="108"/>
      <c r="AK923" s="108"/>
      <c r="AL923" s="108"/>
      <c r="AM923" s="108"/>
      <c r="AN923" s="108"/>
      <c r="AO923" s="108"/>
      <c r="AP923" s="108"/>
      <c r="AQ923" s="108"/>
    </row>
    <row r="924" ht="22.5" customHeight="1">
      <c r="B924" s="181"/>
      <c r="C924" s="309"/>
      <c r="D924" s="368"/>
      <c r="E924" s="181"/>
      <c r="F924" s="309"/>
      <c r="G924" s="309"/>
      <c r="H924" s="310"/>
      <c r="I924" s="181"/>
      <c r="J924" s="309"/>
      <c r="K924" s="309"/>
      <c r="L924" s="310"/>
      <c r="M924" s="181"/>
      <c r="N924" s="342"/>
      <c r="O924" s="343"/>
      <c r="P924" s="343"/>
      <c r="Q924" s="344"/>
      <c r="R924" s="345"/>
      <c r="S924" s="343"/>
      <c r="T924" s="343"/>
      <c r="U924" s="344"/>
      <c r="V924" s="345"/>
      <c r="W924" s="343"/>
      <c r="X924" s="343"/>
      <c r="Y924" s="346"/>
      <c r="Z924" s="369"/>
      <c r="AA924" s="310"/>
      <c r="AB924" s="370"/>
      <c r="AC924" s="309"/>
      <c r="AD924" s="309"/>
      <c r="AE924" s="309"/>
      <c r="AF924" s="310"/>
      <c r="AG924" s="371"/>
      <c r="AH924" s="372"/>
      <c r="AI924" s="108"/>
      <c r="AJ924" s="108"/>
      <c r="AK924" s="108"/>
      <c r="AL924" s="108"/>
      <c r="AM924" s="108"/>
      <c r="AN924" s="108"/>
      <c r="AO924" s="108"/>
      <c r="AP924" s="108"/>
      <c r="AQ924" s="108"/>
    </row>
    <row r="925" ht="22.5" customHeight="1">
      <c r="B925" s="315" t="str">
        <f>IF(ISBLANK(D925), "Missing ID",
IF(CONCATENATE(E925:AG927)="", "Unused",
IF(AND(ISBLANK(E925), ISBLANK(I925)), "Missing Headline and Content",
IF(ISBLANK(M925), "Missing Is True",
IF(AND(M925&lt;&gt;"Yes", M925&lt;&gt;"No"), "Is True must be Yes or No",
IF(AND($AJ$3, NOT(ISBLANK(N925)), NOT(ISNUMBER(N925))), "Changes to Followers for Likes must be a Number",
IF(AND($AK$3, NOT(ISBLANK(O925)), NOT(ISNUMBER(O925))), "Changes to Followers for Disikes must be a Number",
IF(AND($AL$3, NOT(ISBLANK(P925)), NOT(ISNUMBER(P925))), "Changes to Followers for Shares must be a Number",
IF(AND($AM$3, NOT(ISBLANK(Q925)), NOT(ISNUMBER(Q925))), "Changes to Followers for Flags must be a Number",
IF(AND($AJ$3, NOT(ISBLANK(R925)), NOT(ISNUMBER(R925))), "Changes to Credibility for Likes must be a Number",
IF(AND($AK$3, NOT(ISBLANK(S925)), NOT(ISNUMBER(S925))), "Changes to Credibility for Disikes must be a Number",
IF(AND($AL$3, NOT(ISBLANK(T925)), NOT(ISNUMBER(T925))), "Changes to Credibility for Shares must be a Number",
IF(AND($AM$3, NOT(ISBLANK(U925)), NOT(ISNUMBER(U925))), "Changes to Credibility for Flags must be a Number",
IF(AND($AJ$3, $AP$3, NOT(ISBLANK(V925)), NOT(ISNUMBER(V925))), "Number of Likes must be a Number",
IF(AND($AK$3, $AP$3, NOT(ISBLANK(W925)), NOT(ISNUMBER(W925))), "Number of Disikes must be a Number",
IF(AND($AL$3, $AP$3, NOT(ISBLANK(X925)), NOT(ISNUMBER(X925))), "Number of Shares must be a Number",
IF(AND($AM$3, $AP$3, NOT(ISBLANK(Y925)), NOT(ISNUMBER(Y925))), "Number of Flags must be a Number",
IF(AND($AJ$3, $AP$3, NOT(ISBLANK(V925)), V925&lt;0), "Number of Likes cannot be Negative",
IF(AND($AK$3, $AP$3, NOT(ISBLANK(W925)), W925&lt;0), "Number of Disikes cannot be Negative",
IF(AND($AL$3, $AP$3, NOT(ISBLANK(X925)), X925&lt;0), "Number of Shares cannot be Negative",
IF(AND($AM$3, $AP$3, NOT(ISBLANK(Y925)), Y925&lt;0), "Number of Flags cannot be Negative",
IF(AND(CONCATENATE(Z925:AH925)&lt;&gt;"", Z925=""), "Missing 1st Comment Source Name",
IF(AND(CONCATENATE(Z925:AH925)&lt;&gt;"", AB925=""), "Missing 1st Comment Message",
IF(AND($AN$3, $AP$3, CONCATENATE(Z925:AH925)&lt;&gt;"", AG925=""), "Missing 1st Comment Likes",
IF(AND($AO$3, $AP$3, CONCATENATE(Z925:AH925)&lt;&gt;"", AH925=""), "Missing 1st Comment Dislikes",
IF(AND(CONCATENATE(Z926:AH926)&lt;&gt;"", Z926=""), "Missing 2nd Comment Source Name",
IF(AND(CONCATENATE(Z926:AH926)&lt;&gt;"", AB926=""), "Missing 2nd Comment Message",
IF(AND($AN$3, $AP$3, CONCATENATE(Z926:AH926)&lt;&gt;"", AG926=""), "Missing 2nd Comment Likes",
IF(AND($AO$3, $AP$3, CONCATENATE(Z926:AH926)&lt;&gt;"", AH926=""), "Missing 2nd Comment Dislikes",
IF(AND(CONCATENATE(Z927:AH927)&lt;&gt;"", Z927=""), "Missing 3rd Comment Source Name",
IF(AND(CONCATENATE(Z927:AH927)&lt;&gt;"", AB927=""), "Missing 3rd Comment Message",
IF(AND($AN$3, $AP$3, CONCATENATE(Z927:AH927)&lt;&gt;"", AG927=""), "Missing 3rd Comment Likes",
IF(AND($AO$3, $AP$3, CONCATENATE(Z927:AH927)&lt;&gt;"", AH927=""), "Missing 3rd Comment Dislikes", "Valid"
)))))))))))))))))))))))))))))))))</f>
        <v>Unused</v>
      </c>
      <c r="C925" s="302"/>
      <c r="D925" s="316" t="s">
        <v>1594</v>
      </c>
      <c r="E925" s="317"/>
      <c r="F925" s="302"/>
      <c r="G925" s="302"/>
      <c r="H925" s="305"/>
      <c r="I925" s="317"/>
      <c r="J925" s="302"/>
      <c r="K925" s="302"/>
      <c r="L925" s="305"/>
      <c r="M925" s="319"/>
      <c r="N925" s="450"/>
      <c r="O925" s="451"/>
      <c r="P925" s="451"/>
      <c r="Q925" s="452"/>
      <c r="R925" s="453"/>
      <c r="S925" s="451"/>
      <c r="T925" s="451"/>
      <c r="U925" s="452"/>
      <c r="V925" s="453"/>
      <c r="W925" s="451"/>
      <c r="X925" s="451"/>
      <c r="Y925" s="454"/>
      <c r="Z925" s="325"/>
      <c r="AA925" s="305"/>
      <c r="AB925" s="319"/>
      <c r="AC925" s="302"/>
      <c r="AD925" s="302"/>
      <c r="AE925" s="302"/>
      <c r="AF925" s="305"/>
      <c r="AG925" s="328"/>
      <c r="AH925" s="455"/>
      <c r="AI925" s="108"/>
      <c r="AJ925" s="108"/>
      <c r="AK925" s="108"/>
      <c r="AL925" s="108"/>
      <c r="AM925" s="108"/>
      <c r="AN925" s="108"/>
      <c r="AO925" s="108"/>
      <c r="AP925" s="108"/>
      <c r="AQ925" s="108"/>
    </row>
    <row r="926" ht="22.5" customHeight="1">
      <c r="B926" s="331"/>
      <c r="D926" s="332"/>
      <c r="E926" s="331"/>
      <c r="H926" s="327"/>
      <c r="I926" s="331"/>
      <c r="L926" s="327"/>
      <c r="M926" s="331"/>
      <c r="N926" s="333"/>
      <c r="O926" s="334"/>
      <c r="P926" s="334"/>
      <c r="Q926" s="335"/>
      <c r="R926" s="336"/>
      <c r="S926" s="334"/>
      <c r="T926" s="334"/>
      <c r="U926" s="335"/>
      <c r="V926" s="336"/>
      <c r="W926" s="334"/>
      <c r="X926" s="334"/>
      <c r="Y926" s="337"/>
      <c r="Z926" s="338"/>
      <c r="AA926" s="327"/>
      <c r="AB926" s="326"/>
      <c r="AF926" s="327"/>
      <c r="AG926" s="339"/>
      <c r="AH926" s="456"/>
      <c r="AI926" s="108"/>
      <c r="AJ926" s="108"/>
      <c r="AK926" s="108"/>
      <c r="AL926" s="108"/>
      <c r="AM926" s="108"/>
      <c r="AN926" s="108"/>
      <c r="AO926" s="108"/>
      <c r="AP926" s="108"/>
      <c r="AQ926" s="108"/>
    </row>
    <row r="927" ht="22.5" customHeight="1">
      <c r="B927" s="181"/>
      <c r="C927" s="309"/>
      <c r="D927" s="341"/>
      <c r="E927" s="181"/>
      <c r="F927" s="309"/>
      <c r="G927" s="309"/>
      <c r="H927" s="310"/>
      <c r="I927" s="181"/>
      <c r="J927" s="309"/>
      <c r="K927" s="309"/>
      <c r="L927" s="310"/>
      <c r="M927" s="181"/>
      <c r="N927" s="342"/>
      <c r="O927" s="343"/>
      <c r="P927" s="343"/>
      <c r="Q927" s="344"/>
      <c r="R927" s="345"/>
      <c r="S927" s="343"/>
      <c r="T927" s="343"/>
      <c r="U927" s="344"/>
      <c r="V927" s="345"/>
      <c r="W927" s="343"/>
      <c r="X927" s="343"/>
      <c r="Y927" s="346"/>
      <c r="Z927" s="347"/>
      <c r="AA927" s="310"/>
      <c r="AB927" s="348"/>
      <c r="AC927" s="309"/>
      <c r="AD927" s="309"/>
      <c r="AE927" s="309"/>
      <c r="AF927" s="310"/>
      <c r="AG927" s="349"/>
      <c r="AH927" s="457"/>
      <c r="AI927" s="108"/>
      <c r="AJ927" s="108"/>
      <c r="AK927" s="108"/>
      <c r="AL927" s="108"/>
      <c r="AM927" s="108"/>
      <c r="AN927" s="108"/>
      <c r="AO927" s="108"/>
      <c r="AP927" s="108"/>
      <c r="AQ927" s="108"/>
    </row>
    <row r="928" ht="22.5" customHeight="1">
      <c r="B928" s="315" t="str">
        <f>IF(ISBLANK(D928), "Missing ID",
IF(CONCATENATE(E928:AG930)="", "Unused",
IF(AND(ISBLANK(E928), ISBLANK(I928)), "Missing Headline and Content",
IF(ISBLANK(M928), "Missing Is True",
IF(AND(M928&lt;&gt;"Yes", M928&lt;&gt;"No"), "Is True must be Yes or No",
IF(AND($AJ$3, NOT(ISBLANK(N928)), NOT(ISNUMBER(N928))), "Changes to Followers for Likes must be a Number",
IF(AND($AK$3, NOT(ISBLANK(O928)), NOT(ISNUMBER(O928))), "Changes to Followers for Disikes must be a Number",
IF(AND($AL$3, NOT(ISBLANK(P928)), NOT(ISNUMBER(P928))), "Changes to Followers for Shares must be a Number",
IF(AND($AM$3, NOT(ISBLANK(Q928)), NOT(ISNUMBER(Q928))), "Changes to Followers for Flags must be a Number",
IF(AND($AJ$3, NOT(ISBLANK(R928)), NOT(ISNUMBER(R928))), "Changes to Credibility for Likes must be a Number",
IF(AND($AK$3, NOT(ISBLANK(S928)), NOT(ISNUMBER(S928))), "Changes to Credibility for Disikes must be a Number",
IF(AND($AL$3, NOT(ISBLANK(T928)), NOT(ISNUMBER(T928))), "Changes to Credibility for Shares must be a Number",
IF(AND($AM$3, NOT(ISBLANK(U928)), NOT(ISNUMBER(U928))), "Changes to Credibility for Flags must be a Number",
IF(AND($AJ$3, $AP$3, NOT(ISBLANK(V928)), NOT(ISNUMBER(V928))), "Number of Likes must be a Number",
IF(AND($AK$3, $AP$3, NOT(ISBLANK(W928)), NOT(ISNUMBER(W928))), "Number of Disikes must be a Number",
IF(AND($AL$3, $AP$3, NOT(ISBLANK(X928)), NOT(ISNUMBER(X928))), "Number of Shares must be a Number",
IF(AND($AM$3, $AP$3, NOT(ISBLANK(Y928)), NOT(ISNUMBER(Y928))), "Number of Flags must be a Number",
IF(AND($AJ$3, $AP$3, NOT(ISBLANK(V928)), V928&lt;0), "Number of Likes cannot be Negative",
IF(AND($AK$3, $AP$3, NOT(ISBLANK(W928)), W928&lt;0), "Number of Disikes cannot be Negative",
IF(AND($AL$3, $AP$3, NOT(ISBLANK(X928)), X928&lt;0), "Number of Shares cannot be Negative",
IF(AND($AM$3, $AP$3, NOT(ISBLANK(Y928)), Y928&lt;0), "Number of Flags cannot be Negative",
IF(AND(CONCATENATE(Z928:AH928)&lt;&gt;"", Z928=""), "Missing 1st Comment Source Name",
IF(AND(CONCATENATE(Z928:AH928)&lt;&gt;"", AB928=""), "Missing 1st Comment Message",
IF(AND($AN$3, $AP$3, CONCATENATE(Z928:AH928)&lt;&gt;"", AG928=""), "Missing 1st Comment Likes",
IF(AND($AO$3, $AP$3, CONCATENATE(Z928:AH928)&lt;&gt;"", AH928=""), "Missing 1st Comment Dislikes",
IF(AND(CONCATENATE(Z929:AH929)&lt;&gt;"", Z929=""), "Missing 2nd Comment Source Name",
IF(AND(CONCATENATE(Z929:AH929)&lt;&gt;"", AB929=""), "Missing 2nd Comment Message",
IF(AND($AN$3, $AP$3, CONCATENATE(Z929:AH929)&lt;&gt;"", AG929=""), "Missing 2nd Comment Likes",
IF(AND($AO$3, $AP$3, CONCATENATE(Z929:AH929)&lt;&gt;"", AH929=""), "Missing 2nd Comment Dislikes",
IF(AND(CONCATENATE(Z930:AH930)&lt;&gt;"", Z930=""), "Missing 3rd Comment Source Name",
IF(AND(CONCATENATE(Z930:AH930)&lt;&gt;"", AB930=""), "Missing 3rd Comment Message",
IF(AND($AN$3, $AP$3, CONCATENATE(Z930:AH930)&lt;&gt;"", AG930=""), "Missing 3rd Comment Likes",
IF(AND($AO$3, $AP$3, CONCATENATE(Z930:AH930)&lt;&gt;"", AH930=""), "Missing 3rd Comment Dislikes", "Valid"
)))))))))))))))))))))))))))))))))</f>
        <v>Unused</v>
      </c>
      <c r="C928" s="302"/>
      <c r="D928" s="351" t="s">
        <v>1595</v>
      </c>
      <c r="E928" s="352"/>
      <c r="F928" s="302"/>
      <c r="G928" s="302"/>
      <c r="H928" s="305"/>
      <c r="I928" s="352"/>
      <c r="J928" s="302"/>
      <c r="K928" s="302"/>
      <c r="L928" s="305"/>
      <c r="M928" s="354"/>
      <c r="N928" s="355"/>
      <c r="O928" s="356"/>
      <c r="P928" s="356"/>
      <c r="Q928" s="357"/>
      <c r="R928" s="358"/>
      <c r="S928" s="356"/>
      <c r="T928" s="356"/>
      <c r="U928" s="357"/>
      <c r="V928" s="358"/>
      <c r="W928" s="356"/>
      <c r="X928" s="356"/>
      <c r="Y928" s="359"/>
      <c r="Z928" s="360"/>
      <c r="AA928" s="305"/>
      <c r="AB928" s="354"/>
      <c r="AC928" s="302"/>
      <c r="AD928" s="302"/>
      <c r="AE928" s="302"/>
      <c r="AF928" s="305"/>
      <c r="AG928" s="361"/>
      <c r="AH928" s="458"/>
      <c r="AI928" s="108"/>
      <c r="AJ928" s="108"/>
      <c r="AK928" s="108"/>
      <c r="AL928" s="108"/>
      <c r="AM928" s="108"/>
      <c r="AN928" s="108"/>
      <c r="AO928" s="108"/>
      <c r="AP928" s="108"/>
      <c r="AQ928" s="108"/>
    </row>
    <row r="929" ht="22.5" customHeight="1">
      <c r="B929" s="331"/>
      <c r="D929" s="363"/>
      <c r="E929" s="331"/>
      <c r="H929" s="327"/>
      <c r="I929" s="331"/>
      <c r="L929" s="327"/>
      <c r="M929" s="331"/>
      <c r="N929" s="333"/>
      <c r="O929" s="334"/>
      <c r="P929" s="334"/>
      <c r="Q929" s="335"/>
      <c r="R929" s="336"/>
      <c r="S929" s="334"/>
      <c r="T929" s="334"/>
      <c r="U929" s="335"/>
      <c r="V929" s="336"/>
      <c r="W929" s="334"/>
      <c r="X929" s="334"/>
      <c r="Y929" s="337"/>
      <c r="Z929" s="364"/>
      <c r="AA929" s="327"/>
      <c r="AB929" s="365"/>
      <c r="AF929" s="327"/>
      <c r="AG929" s="366"/>
      <c r="AH929" s="367"/>
      <c r="AI929" s="108"/>
      <c r="AJ929" s="108"/>
      <c r="AK929" s="108"/>
      <c r="AL929" s="108"/>
      <c r="AM929" s="108"/>
      <c r="AN929" s="108"/>
      <c r="AO929" s="108"/>
      <c r="AP929" s="108"/>
      <c r="AQ929" s="108"/>
    </row>
    <row r="930" ht="22.5" customHeight="1">
      <c r="B930" s="181"/>
      <c r="C930" s="309"/>
      <c r="D930" s="368"/>
      <c r="E930" s="181"/>
      <c r="F930" s="309"/>
      <c r="G930" s="309"/>
      <c r="H930" s="310"/>
      <c r="I930" s="181"/>
      <c r="J930" s="309"/>
      <c r="K930" s="309"/>
      <c r="L930" s="310"/>
      <c r="M930" s="181"/>
      <c r="N930" s="342"/>
      <c r="O930" s="343"/>
      <c r="P930" s="343"/>
      <c r="Q930" s="344"/>
      <c r="R930" s="345"/>
      <c r="S930" s="343"/>
      <c r="T930" s="343"/>
      <c r="U930" s="344"/>
      <c r="V930" s="345"/>
      <c r="W930" s="343"/>
      <c r="X930" s="343"/>
      <c r="Y930" s="346"/>
      <c r="Z930" s="369"/>
      <c r="AA930" s="310"/>
      <c r="AB930" s="370"/>
      <c r="AC930" s="309"/>
      <c r="AD930" s="309"/>
      <c r="AE930" s="309"/>
      <c r="AF930" s="310"/>
      <c r="AG930" s="371"/>
      <c r="AH930" s="372"/>
      <c r="AI930" s="108"/>
      <c r="AJ930" s="108"/>
      <c r="AK930" s="108"/>
      <c r="AL930" s="108"/>
      <c r="AM930" s="108"/>
      <c r="AN930" s="108"/>
      <c r="AO930" s="108"/>
      <c r="AP930" s="108"/>
      <c r="AQ930" s="108"/>
    </row>
    <row r="931" ht="22.5" customHeight="1">
      <c r="B931" s="315" t="str">
        <f>IF(ISBLANK(D931), "Missing ID",
IF(CONCATENATE(E931:AG933)="", "Unused",
IF(AND(ISBLANK(E931), ISBLANK(I931)), "Missing Headline and Content",
IF(ISBLANK(M931), "Missing Is True",
IF(AND(M931&lt;&gt;"Yes", M931&lt;&gt;"No"), "Is True must be Yes or No",
IF(AND($AJ$3, NOT(ISBLANK(N931)), NOT(ISNUMBER(N931))), "Changes to Followers for Likes must be a Number",
IF(AND($AK$3, NOT(ISBLANK(O931)), NOT(ISNUMBER(O931))), "Changes to Followers for Disikes must be a Number",
IF(AND($AL$3, NOT(ISBLANK(P931)), NOT(ISNUMBER(P931))), "Changes to Followers for Shares must be a Number",
IF(AND($AM$3, NOT(ISBLANK(Q931)), NOT(ISNUMBER(Q931))), "Changes to Followers for Flags must be a Number",
IF(AND($AJ$3, NOT(ISBLANK(R931)), NOT(ISNUMBER(R931))), "Changes to Credibility for Likes must be a Number",
IF(AND($AK$3, NOT(ISBLANK(S931)), NOT(ISNUMBER(S931))), "Changes to Credibility for Disikes must be a Number",
IF(AND($AL$3, NOT(ISBLANK(T931)), NOT(ISNUMBER(T931))), "Changes to Credibility for Shares must be a Number",
IF(AND($AM$3, NOT(ISBLANK(U931)), NOT(ISNUMBER(U931))), "Changes to Credibility for Flags must be a Number",
IF(AND($AJ$3, $AP$3, NOT(ISBLANK(V931)), NOT(ISNUMBER(V931))), "Number of Likes must be a Number",
IF(AND($AK$3, $AP$3, NOT(ISBLANK(W931)), NOT(ISNUMBER(W931))), "Number of Disikes must be a Number",
IF(AND($AL$3, $AP$3, NOT(ISBLANK(X931)), NOT(ISNUMBER(X931))), "Number of Shares must be a Number",
IF(AND($AM$3, $AP$3, NOT(ISBLANK(Y931)), NOT(ISNUMBER(Y931))), "Number of Flags must be a Number",
IF(AND($AJ$3, $AP$3, NOT(ISBLANK(V931)), V931&lt;0), "Number of Likes cannot be Negative",
IF(AND($AK$3, $AP$3, NOT(ISBLANK(W931)), W931&lt;0), "Number of Disikes cannot be Negative",
IF(AND($AL$3, $AP$3, NOT(ISBLANK(X931)), X931&lt;0), "Number of Shares cannot be Negative",
IF(AND($AM$3, $AP$3, NOT(ISBLANK(Y931)), Y931&lt;0), "Number of Flags cannot be Negative",
IF(AND(CONCATENATE(Z931:AH931)&lt;&gt;"", Z931=""), "Missing 1st Comment Source Name",
IF(AND(CONCATENATE(Z931:AH931)&lt;&gt;"", AB931=""), "Missing 1st Comment Message",
IF(AND($AN$3, $AP$3, CONCATENATE(Z931:AH931)&lt;&gt;"", AG931=""), "Missing 1st Comment Likes",
IF(AND($AO$3, $AP$3, CONCATENATE(Z931:AH931)&lt;&gt;"", AH931=""), "Missing 1st Comment Dislikes",
IF(AND(CONCATENATE(Z932:AH932)&lt;&gt;"", Z932=""), "Missing 2nd Comment Source Name",
IF(AND(CONCATENATE(Z932:AH932)&lt;&gt;"", AB932=""), "Missing 2nd Comment Message",
IF(AND($AN$3, $AP$3, CONCATENATE(Z932:AH932)&lt;&gt;"", AG932=""), "Missing 2nd Comment Likes",
IF(AND($AO$3, $AP$3, CONCATENATE(Z932:AH932)&lt;&gt;"", AH932=""), "Missing 2nd Comment Dislikes",
IF(AND(CONCATENATE(Z933:AH933)&lt;&gt;"", Z933=""), "Missing 3rd Comment Source Name",
IF(AND(CONCATENATE(Z933:AH933)&lt;&gt;"", AB933=""), "Missing 3rd Comment Message",
IF(AND($AN$3, $AP$3, CONCATENATE(Z933:AH933)&lt;&gt;"", AG933=""), "Missing 3rd Comment Likes",
IF(AND($AO$3, $AP$3, CONCATENATE(Z933:AH933)&lt;&gt;"", AH933=""), "Missing 3rd Comment Dislikes", "Valid"
)))))))))))))))))))))))))))))))))</f>
        <v>Unused</v>
      </c>
      <c r="C931" s="302"/>
      <c r="D931" s="316" t="s">
        <v>1596</v>
      </c>
      <c r="E931" s="317"/>
      <c r="F931" s="302"/>
      <c r="G931" s="302"/>
      <c r="H931" s="305"/>
      <c r="I931" s="317"/>
      <c r="J931" s="302"/>
      <c r="K931" s="302"/>
      <c r="L931" s="305"/>
      <c r="M931" s="319"/>
      <c r="N931" s="450"/>
      <c r="O931" s="451"/>
      <c r="P931" s="451"/>
      <c r="Q931" s="452"/>
      <c r="R931" s="453"/>
      <c r="S931" s="451"/>
      <c r="T931" s="451"/>
      <c r="U931" s="452"/>
      <c r="V931" s="453"/>
      <c r="W931" s="451"/>
      <c r="X931" s="451"/>
      <c r="Y931" s="454"/>
      <c r="Z931" s="325"/>
      <c r="AA931" s="305"/>
      <c r="AB931" s="319"/>
      <c r="AC931" s="302"/>
      <c r="AD931" s="302"/>
      <c r="AE931" s="302"/>
      <c r="AF931" s="305"/>
      <c r="AG931" s="328"/>
      <c r="AH931" s="455"/>
      <c r="AI931" s="108"/>
      <c r="AJ931" s="108"/>
      <c r="AK931" s="108"/>
      <c r="AL931" s="108"/>
      <c r="AM931" s="108"/>
      <c r="AN931" s="108"/>
      <c r="AO931" s="108"/>
      <c r="AP931" s="108"/>
      <c r="AQ931" s="108"/>
    </row>
    <row r="932" ht="22.5" customHeight="1">
      <c r="B932" s="331"/>
      <c r="D932" s="332"/>
      <c r="E932" s="331"/>
      <c r="H932" s="327"/>
      <c r="I932" s="331"/>
      <c r="L932" s="327"/>
      <c r="M932" s="331"/>
      <c r="N932" s="333"/>
      <c r="O932" s="334"/>
      <c r="P932" s="334"/>
      <c r="Q932" s="335"/>
      <c r="R932" s="336"/>
      <c r="S932" s="334"/>
      <c r="T932" s="334"/>
      <c r="U932" s="335"/>
      <c r="V932" s="336"/>
      <c r="W932" s="334"/>
      <c r="X932" s="334"/>
      <c r="Y932" s="337"/>
      <c r="Z932" s="338"/>
      <c r="AA932" s="327"/>
      <c r="AB932" s="326"/>
      <c r="AF932" s="327"/>
      <c r="AG932" s="339"/>
      <c r="AH932" s="456"/>
      <c r="AI932" s="108"/>
      <c r="AJ932" s="108"/>
      <c r="AK932" s="108"/>
      <c r="AL932" s="108"/>
      <c r="AM932" s="108"/>
      <c r="AN932" s="108"/>
      <c r="AO932" s="108"/>
      <c r="AP932" s="108"/>
      <c r="AQ932" s="108"/>
    </row>
    <row r="933" ht="22.5" customHeight="1">
      <c r="B933" s="181"/>
      <c r="C933" s="309"/>
      <c r="D933" s="341"/>
      <c r="E933" s="181"/>
      <c r="F933" s="309"/>
      <c r="G933" s="309"/>
      <c r="H933" s="310"/>
      <c r="I933" s="181"/>
      <c r="J933" s="309"/>
      <c r="K933" s="309"/>
      <c r="L933" s="310"/>
      <c r="M933" s="181"/>
      <c r="N933" s="342"/>
      <c r="O933" s="343"/>
      <c r="P933" s="343"/>
      <c r="Q933" s="344"/>
      <c r="R933" s="345"/>
      <c r="S933" s="343"/>
      <c r="T933" s="343"/>
      <c r="U933" s="344"/>
      <c r="V933" s="345"/>
      <c r="W933" s="343"/>
      <c r="X933" s="343"/>
      <c r="Y933" s="346"/>
      <c r="Z933" s="347"/>
      <c r="AA933" s="310"/>
      <c r="AB933" s="348"/>
      <c r="AC933" s="309"/>
      <c r="AD933" s="309"/>
      <c r="AE933" s="309"/>
      <c r="AF933" s="310"/>
      <c r="AG933" s="349"/>
      <c r="AH933" s="457"/>
      <c r="AI933" s="108"/>
      <c r="AJ933" s="108"/>
      <c r="AK933" s="108"/>
      <c r="AL933" s="108"/>
      <c r="AM933" s="108"/>
      <c r="AN933" s="108"/>
      <c r="AO933" s="108"/>
      <c r="AP933" s="108"/>
      <c r="AQ933" s="108"/>
    </row>
    <row r="934" ht="22.5" customHeight="1">
      <c r="B934" s="315" t="str">
        <f>IF(ISBLANK(D934), "Missing ID",
IF(CONCATENATE(E934:AG936)="", "Unused",
IF(AND(ISBLANK(E934), ISBLANK(I934)), "Missing Headline and Content",
IF(ISBLANK(M934), "Missing Is True",
IF(AND(M934&lt;&gt;"Yes", M934&lt;&gt;"No"), "Is True must be Yes or No",
IF(AND($AJ$3, NOT(ISBLANK(N934)), NOT(ISNUMBER(N934))), "Changes to Followers for Likes must be a Number",
IF(AND($AK$3, NOT(ISBLANK(O934)), NOT(ISNUMBER(O934))), "Changes to Followers for Disikes must be a Number",
IF(AND($AL$3, NOT(ISBLANK(P934)), NOT(ISNUMBER(P934))), "Changes to Followers for Shares must be a Number",
IF(AND($AM$3, NOT(ISBLANK(Q934)), NOT(ISNUMBER(Q934))), "Changes to Followers for Flags must be a Number",
IF(AND($AJ$3, NOT(ISBLANK(R934)), NOT(ISNUMBER(R934))), "Changes to Credibility for Likes must be a Number",
IF(AND($AK$3, NOT(ISBLANK(S934)), NOT(ISNUMBER(S934))), "Changes to Credibility for Disikes must be a Number",
IF(AND($AL$3, NOT(ISBLANK(T934)), NOT(ISNUMBER(T934))), "Changes to Credibility for Shares must be a Number",
IF(AND($AM$3, NOT(ISBLANK(U934)), NOT(ISNUMBER(U934))), "Changes to Credibility for Flags must be a Number",
IF(AND($AJ$3, $AP$3, NOT(ISBLANK(V934)), NOT(ISNUMBER(V934))), "Number of Likes must be a Number",
IF(AND($AK$3, $AP$3, NOT(ISBLANK(W934)), NOT(ISNUMBER(W934))), "Number of Disikes must be a Number",
IF(AND($AL$3, $AP$3, NOT(ISBLANK(X934)), NOT(ISNUMBER(X934))), "Number of Shares must be a Number",
IF(AND($AM$3, $AP$3, NOT(ISBLANK(Y934)), NOT(ISNUMBER(Y934))), "Number of Flags must be a Number",
IF(AND($AJ$3, $AP$3, NOT(ISBLANK(V934)), V934&lt;0), "Number of Likes cannot be Negative",
IF(AND($AK$3, $AP$3, NOT(ISBLANK(W934)), W934&lt;0), "Number of Disikes cannot be Negative",
IF(AND($AL$3, $AP$3, NOT(ISBLANK(X934)), X934&lt;0), "Number of Shares cannot be Negative",
IF(AND($AM$3, $AP$3, NOT(ISBLANK(Y934)), Y934&lt;0), "Number of Flags cannot be Negative",
IF(AND(CONCATENATE(Z934:AH934)&lt;&gt;"", Z934=""), "Missing 1st Comment Source Name",
IF(AND(CONCATENATE(Z934:AH934)&lt;&gt;"", AB934=""), "Missing 1st Comment Message",
IF(AND($AN$3, $AP$3, CONCATENATE(Z934:AH934)&lt;&gt;"", AG934=""), "Missing 1st Comment Likes",
IF(AND($AO$3, $AP$3, CONCATENATE(Z934:AH934)&lt;&gt;"", AH934=""), "Missing 1st Comment Dislikes",
IF(AND(CONCATENATE(Z935:AH935)&lt;&gt;"", Z935=""), "Missing 2nd Comment Source Name",
IF(AND(CONCATENATE(Z935:AH935)&lt;&gt;"", AB935=""), "Missing 2nd Comment Message",
IF(AND($AN$3, $AP$3, CONCATENATE(Z935:AH935)&lt;&gt;"", AG935=""), "Missing 2nd Comment Likes",
IF(AND($AO$3, $AP$3, CONCATENATE(Z935:AH935)&lt;&gt;"", AH935=""), "Missing 2nd Comment Dislikes",
IF(AND(CONCATENATE(Z936:AH936)&lt;&gt;"", Z936=""), "Missing 3rd Comment Source Name",
IF(AND(CONCATENATE(Z936:AH936)&lt;&gt;"", AB936=""), "Missing 3rd Comment Message",
IF(AND($AN$3, $AP$3, CONCATENATE(Z936:AH936)&lt;&gt;"", AG936=""), "Missing 3rd Comment Likes",
IF(AND($AO$3, $AP$3, CONCATENATE(Z936:AH936)&lt;&gt;"", AH936=""), "Missing 3rd Comment Dislikes", "Valid"
)))))))))))))))))))))))))))))))))</f>
        <v>Unused</v>
      </c>
      <c r="C934" s="302"/>
      <c r="D934" s="351" t="s">
        <v>1597</v>
      </c>
      <c r="E934" s="352"/>
      <c r="F934" s="302"/>
      <c r="G934" s="302"/>
      <c r="H934" s="305"/>
      <c r="I934" s="352"/>
      <c r="J934" s="302"/>
      <c r="K934" s="302"/>
      <c r="L934" s="305"/>
      <c r="M934" s="354"/>
      <c r="N934" s="355"/>
      <c r="O934" s="356"/>
      <c r="P934" s="356"/>
      <c r="Q934" s="357"/>
      <c r="R934" s="358"/>
      <c r="S934" s="356"/>
      <c r="T934" s="356"/>
      <c r="U934" s="357"/>
      <c r="V934" s="358"/>
      <c r="W934" s="356"/>
      <c r="X934" s="356"/>
      <c r="Y934" s="359"/>
      <c r="Z934" s="360"/>
      <c r="AA934" s="305"/>
      <c r="AB934" s="354"/>
      <c r="AC934" s="302"/>
      <c r="AD934" s="302"/>
      <c r="AE934" s="302"/>
      <c r="AF934" s="305"/>
      <c r="AG934" s="361"/>
      <c r="AH934" s="458"/>
      <c r="AI934" s="108"/>
      <c r="AJ934" s="108"/>
      <c r="AK934" s="108"/>
      <c r="AL934" s="108"/>
      <c r="AM934" s="108"/>
      <c r="AN934" s="108"/>
      <c r="AO934" s="108"/>
      <c r="AP934" s="108"/>
      <c r="AQ934" s="108"/>
    </row>
    <row r="935" ht="22.5" customHeight="1">
      <c r="B935" s="331"/>
      <c r="D935" s="363"/>
      <c r="E935" s="331"/>
      <c r="H935" s="327"/>
      <c r="I935" s="331"/>
      <c r="L935" s="327"/>
      <c r="M935" s="331"/>
      <c r="N935" s="333"/>
      <c r="O935" s="334"/>
      <c r="P935" s="334"/>
      <c r="Q935" s="335"/>
      <c r="R935" s="336"/>
      <c r="S935" s="334"/>
      <c r="T935" s="334"/>
      <c r="U935" s="335"/>
      <c r="V935" s="336"/>
      <c r="W935" s="334"/>
      <c r="X935" s="334"/>
      <c r="Y935" s="337"/>
      <c r="Z935" s="364"/>
      <c r="AA935" s="327"/>
      <c r="AB935" s="365"/>
      <c r="AF935" s="327"/>
      <c r="AG935" s="366"/>
      <c r="AH935" s="367"/>
      <c r="AI935" s="108"/>
      <c r="AJ935" s="108"/>
      <c r="AK935" s="108"/>
      <c r="AL935" s="108"/>
      <c r="AM935" s="108"/>
      <c r="AN935" s="108"/>
      <c r="AO935" s="108"/>
      <c r="AP935" s="108"/>
      <c r="AQ935" s="108"/>
    </row>
    <row r="936" ht="22.5" customHeight="1">
      <c r="B936" s="181"/>
      <c r="C936" s="309"/>
      <c r="D936" s="368"/>
      <c r="E936" s="181"/>
      <c r="F936" s="309"/>
      <c r="G936" s="309"/>
      <c r="H936" s="310"/>
      <c r="I936" s="181"/>
      <c r="J936" s="309"/>
      <c r="K936" s="309"/>
      <c r="L936" s="310"/>
      <c r="M936" s="181"/>
      <c r="N936" s="342"/>
      <c r="O936" s="343"/>
      <c r="P936" s="343"/>
      <c r="Q936" s="344"/>
      <c r="R936" s="345"/>
      <c r="S936" s="343"/>
      <c r="T936" s="343"/>
      <c r="U936" s="344"/>
      <c r="V936" s="345"/>
      <c r="W936" s="343"/>
      <c r="X936" s="343"/>
      <c r="Y936" s="346"/>
      <c r="Z936" s="369"/>
      <c r="AA936" s="310"/>
      <c r="AB936" s="370"/>
      <c r="AC936" s="309"/>
      <c r="AD936" s="309"/>
      <c r="AE936" s="309"/>
      <c r="AF936" s="310"/>
      <c r="AG936" s="371"/>
      <c r="AH936" s="372"/>
      <c r="AI936" s="108"/>
      <c r="AJ936" s="108"/>
      <c r="AK936" s="108"/>
      <c r="AL936" s="108"/>
      <c r="AM936" s="108"/>
      <c r="AN936" s="108"/>
      <c r="AO936" s="108"/>
      <c r="AP936" s="108"/>
      <c r="AQ936" s="108"/>
    </row>
    <row r="937" ht="22.5" customHeight="1">
      <c r="B937" s="315" t="str">
        <f>IF(ISBLANK(D937), "Missing ID",
IF(CONCATENATE(E937:AG939)="", "Unused",
IF(AND(ISBLANK(E937), ISBLANK(I937)), "Missing Headline and Content",
IF(ISBLANK(M937), "Missing Is True",
IF(AND(M937&lt;&gt;"Yes", M937&lt;&gt;"No"), "Is True must be Yes or No",
IF(AND($AJ$3, NOT(ISBLANK(N937)), NOT(ISNUMBER(N937))), "Changes to Followers for Likes must be a Number",
IF(AND($AK$3, NOT(ISBLANK(O937)), NOT(ISNUMBER(O937))), "Changes to Followers for Disikes must be a Number",
IF(AND($AL$3, NOT(ISBLANK(P937)), NOT(ISNUMBER(P937))), "Changes to Followers for Shares must be a Number",
IF(AND($AM$3, NOT(ISBLANK(Q937)), NOT(ISNUMBER(Q937))), "Changes to Followers for Flags must be a Number",
IF(AND($AJ$3, NOT(ISBLANK(R937)), NOT(ISNUMBER(R937))), "Changes to Credibility for Likes must be a Number",
IF(AND($AK$3, NOT(ISBLANK(S937)), NOT(ISNUMBER(S937))), "Changes to Credibility for Disikes must be a Number",
IF(AND($AL$3, NOT(ISBLANK(T937)), NOT(ISNUMBER(T937))), "Changes to Credibility for Shares must be a Number",
IF(AND($AM$3, NOT(ISBLANK(U937)), NOT(ISNUMBER(U937))), "Changes to Credibility for Flags must be a Number",
IF(AND($AJ$3, $AP$3, NOT(ISBLANK(V937)), NOT(ISNUMBER(V937))), "Number of Likes must be a Number",
IF(AND($AK$3, $AP$3, NOT(ISBLANK(W937)), NOT(ISNUMBER(W937))), "Number of Disikes must be a Number",
IF(AND($AL$3, $AP$3, NOT(ISBLANK(X937)), NOT(ISNUMBER(X937))), "Number of Shares must be a Number",
IF(AND($AM$3, $AP$3, NOT(ISBLANK(Y937)), NOT(ISNUMBER(Y937))), "Number of Flags must be a Number",
IF(AND($AJ$3, $AP$3, NOT(ISBLANK(V937)), V937&lt;0), "Number of Likes cannot be Negative",
IF(AND($AK$3, $AP$3, NOT(ISBLANK(W937)), W937&lt;0), "Number of Disikes cannot be Negative",
IF(AND($AL$3, $AP$3, NOT(ISBLANK(X937)), X937&lt;0), "Number of Shares cannot be Negative",
IF(AND($AM$3, $AP$3, NOT(ISBLANK(Y937)), Y937&lt;0), "Number of Flags cannot be Negative",
IF(AND(CONCATENATE(Z937:AH937)&lt;&gt;"", Z937=""), "Missing 1st Comment Source Name",
IF(AND(CONCATENATE(Z937:AH937)&lt;&gt;"", AB937=""), "Missing 1st Comment Message",
IF(AND($AN$3, $AP$3, CONCATENATE(Z937:AH937)&lt;&gt;"", AG937=""), "Missing 1st Comment Likes",
IF(AND($AO$3, $AP$3, CONCATENATE(Z937:AH937)&lt;&gt;"", AH937=""), "Missing 1st Comment Dislikes",
IF(AND(CONCATENATE(Z938:AH938)&lt;&gt;"", Z938=""), "Missing 2nd Comment Source Name",
IF(AND(CONCATENATE(Z938:AH938)&lt;&gt;"", AB938=""), "Missing 2nd Comment Message",
IF(AND($AN$3, $AP$3, CONCATENATE(Z938:AH938)&lt;&gt;"", AG938=""), "Missing 2nd Comment Likes",
IF(AND($AO$3, $AP$3, CONCATENATE(Z938:AH938)&lt;&gt;"", AH938=""), "Missing 2nd Comment Dislikes",
IF(AND(CONCATENATE(Z939:AH939)&lt;&gt;"", Z939=""), "Missing 3rd Comment Source Name",
IF(AND(CONCATENATE(Z939:AH939)&lt;&gt;"", AB939=""), "Missing 3rd Comment Message",
IF(AND($AN$3, $AP$3, CONCATENATE(Z939:AH939)&lt;&gt;"", AG939=""), "Missing 3rd Comment Likes",
IF(AND($AO$3, $AP$3, CONCATENATE(Z939:AH939)&lt;&gt;"", AH939=""), "Missing 3rd Comment Dislikes", "Valid"
)))))))))))))))))))))))))))))))))</f>
        <v>Unused</v>
      </c>
      <c r="C937" s="302"/>
      <c r="D937" s="316" t="s">
        <v>1598</v>
      </c>
      <c r="E937" s="317"/>
      <c r="F937" s="302"/>
      <c r="G937" s="302"/>
      <c r="H937" s="305"/>
      <c r="I937" s="317"/>
      <c r="J937" s="302"/>
      <c r="K937" s="302"/>
      <c r="L937" s="305"/>
      <c r="M937" s="319"/>
      <c r="N937" s="450"/>
      <c r="O937" s="451"/>
      <c r="P937" s="451"/>
      <c r="Q937" s="452"/>
      <c r="R937" s="453"/>
      <c r="S937" s="451"/>
      <c r="T937" s="451"/>
      <c r="U937" s="452"/>
      <c r="V937" s="453"/>
      <c r="W937" s="451"/>
      <c r="X937" s="451"/>
      <c r="Y937" s="454"/>
      <c r="Z937" s="325"/>
      <c r="AA937" s="305"/>
      <c r="AB937" s="319"/>
      <c r="AC937" s="302"/>
      <c r="AD937" s="302"/>
      <c r="AE937" s="302"/>
      <c r="AF937" s="305"/>
      <c r="AG937" s="328"/>
      <c r="AH937" s="455"/>
      <c r="AI937" s="108"/>
      <c r="AJ937" s="108"/>
      <c r="AK937" s="108"/>
      <c r="AL937" s="108"/>
      <c r="AM937" s="108"/>
      <c r="AN937" s="108"/>
      <c r="AO937" s="108"/>
      <c r="AP937" s="108"/>
      <c r="AQ937" s="108"/>
    </row>
    <row r="938" ht="22.5" customHeight="1">
      <c r="B938" s="331"/>
      <c r="D938" s="332"/>
      <c r="E938" s="331"/>
      <c r="H938" s="327"/>
      <c r="I938" s="331"/>
      <c r="L938" s="327"/>
      <c r="M938" s="331"/>
      <c r="N938" s="333"/>
      <c r="O938" s="334"/>
      <c r="P938" s="334"/>
      <c r="Q938" s="335"/>
      <c r="R938" s="336"/>
      <c r="S938" s="334"/>
      <c r="T938" s="334"/>
      <c r="U938" s="335"/>
      <c r="V938" s="336"/>
      <c r="W938" s="334"/>
      <c r="X938" s="334"/>
      <c r="Y938" s="337"/>
      <c r="Z938" s="338"/>
      <c r="AA938" s="327"/>
      <c r="AB938" s="326"/>
      <c r="AF938" s="327"/>
      <c r="AG938" s="339"/>
      <c r="AH938" s="456"/>
      <c r="AI938" s="108"/>
      <c r="AJ938" s="108"/>
      <c r="AK938" s="108"/>
      <c r="AL938" s="108"/>
      <c r="AM938" s="108"/>
      <c r="AN938" s="108"/>
      <c r="AO938" s="108"/>
      <c r="AP938" s="108"/>
      <c r="AQ938" s="108"/>
    </row>
    <row r="939" ht="22.5" customHeight="1">
      <c r="B939" s="181"/>
      <c r="C939" s="309"/>
      <c r="D939" s="341"/>
      <c r="E939" s="181"/>
      <c r="F939" s="309"/>
      <c r="G939" s="309"/>
      <c r="H939" s="310"/>
      <c r="I939" s="181"/>
      <c r="J939" s="309"/>
      <c r="K939" s="309"/>
      <c r="L939" s="310"/>
      <c r="M939" s="181"/>
      <c r="N939" s="342"/>
      <c r="O939" s="343"/>
      <c r="P939" s="343"/>
      <c r="Q939" s="344"/>
      <c r="R939" s="345"/>
      <c r="S939" s="343"/>
      <c r="T939" s="343"/>
      <c r="U939" s="344"/>
      <c r="V939" s="345"/>
      <c r="W939" s="343"/>
      <c r="X939" s="343"/>
      <c r="Y939" s="346"/>
      <c r="Z939" s="347"/>
      <c r="AA939" s="310"/>
      <c r="AB939" s="348"/>
      <c r="AC939" s="309"/>
      <c r="AD939" s="309"/>
      <c r="AE939" s="309"/>
      <c r="AF939" s="310"/>
      <c r="AG939" s="349"/>
      <c r="AH939" s="457"/>
      <c r="AI939" s="108"/>
      <c r="AJ939" s="108"/>
      <c r="AK939" s="108"/>
      <c r="AL939" s="108"/>
      <c r="AM939" s="108"/>
      <c r="AN939" s="108"/>
      <c r="AO939" s="108"/>
      <c r="AP939" s="108"/>
      <c r="AQ939" s="108"/>
    </row>
    <row r="940" ht="22.5" customHeight="1">
      <c r="B940" s="315" t="str">
        <f>IF(ISBLANK(D940), "Missing ID",
IF(CONCATENATE(E940:AG942)="", "Unused",
IF(AND(ISBLANK(E940), ISBLANK(I940)), "Missing Headline and Content",
IF(ISBLANK(M940), "Missing Is True",
IF(AND(M940&lt;&gt;"Yes", M940&lt;&gt;"No"), "Is True must be Yes or No",
IF(AND($AJ$3, NOT(ISBLANK(N940)), NOT(ISNUMBER(N940))), "Changes to Followers for Likes must be a Number",
IF(AND($AK$3, NOT(ISBLANK(O940)), NOT(ISNUMBER(O940))), "Changes to Followers for Disikes must be a Number",
IF(AND($AL$3, NOT(ISBLANK(P940)), NOT(ISNUMBER(P940))), "Changes to Followers for Shares must be a Number",
IF(AND($AM$3, NOT(ISBLANK(Q940)), NOT(ISNUMBER(Q940))), "Changes to Followers for Flags must be a Number",
IF(AND($AJ$3, NOT(ISBLANK(R940)), NOT(ISNUMBER(R940))), "Changes to Credibility for Likes must be a Number",
IF(AND($AK$3, NOT(ISBLANK(S940)), NOT(ISNUMBER(S940))), "Changes to Credibility for Disikes must be a Number",
IF(AND($AL$3, NOT(ISBLANK(T940)), NOT(ISNUMBER(T940))), "Changes to Credibility for Shares must be a Number",
IF(AND($AM$3, NOT(ISBLANK(U940)), NOT(ISNUMBER(U940))), "Changes to Credibility for Flags must be a Number",
IF(AND($AJ$3, $AP$3, NOT(ISBLANK(V940)), NOT(ISNUMBER(V940))), "Number of Likes must be a Number",
IF(AND($AK$3, $AP$3, NOT(ISBLANK(W940)), NOT(ISNUMBER(W940))), "Number of Disikes must be a Number",
IF(AND($AL$3, $AP$3, NOT(ISBLANK(X940)), NOT(ISNUMBER(X940))), "Number of Shares must be a Number",
IF(AND($AM$3, $AP$3, NOT(ISBLANK(Y940)), NOT(ISNUMBER(Y940))), "Number of Flags must be a Number",
IF(AND($AJ$3, $AP$3, NOT(ISBLANK(V940)), V940&lt;0), "Number of Likes cannot be Negative",
IF(AND($AK$3, $AP$3, NOT(ISBLANK(W940)), W940&lt;0), "Number of Disikes cannot be Negative",
IF(AND($AL$3, $AP$3, NOT(ISBLANK(X940)), X940&lt;0), "Number of Shares cannot be Negative",
IF(AND($AM$3, $AP$3, NOT(ISBLANK(Y940)), Y940&lt;0), "Number of Flags cannot be Negative",
IF(AND(CONCATENATE(Z940:AH940)&lt;&gt;"", Z940=""), "Missing 1st Comment Source Name",
IF(AND(CONCATENATE(Z940:AH940)&lt;&gt;"", AB940=""), "Missing 1st Comment Message",
IF(AND($AN$3, $AP$3, CONCATENATE(Z940:AH940)&lt;&gt;"", AG940=""), "Missing 1st Comment Likes",
IF(AND($AO$3, $AP$3, CONCATENATE(Z940:AH940)&lt;&gt;"", AH940=""), "Missing 1st Comment Dislikes",
IF(AND(CONCATENATE(Z941:AH941)&lt;&gt;"", Z941=""), "Missing 2nd Comment Source Name",
IF(AND(CONCATENATE(Z941:AH941)&lt;&gt;"", AB941=""), "Missing 2nd Comment Message",
IF(AND($AN$3, $AP$3, CONCATENATE(Z941:AH941)&lt;&gt;"", AG941=""), "Missing 2nd Comment Likes",
IF(AND($AO$3, $AP$3, CONCATENATE(Z941:AH941)&lt;&gt;"", AH941=""), "Missing 2nd Comment Dislikes",
IF(AND(CONCATENATE(Z942:AH942)&lt;&gt;"", Z942=""), "Missing 3rd Comment Source Name",
IF(AND(CONCATENATE(Z942:AH942)&lt;&gt;"", AB942=""), "Missing 3rd Comment Message",
IF(AND($AN$3, $AP$3, CONCATENATE(Z942:AH942)&lt;&gt;"", AG942=""), "Missing 3rd Comment Likes",
IF(AND($AO$3, $AP$3, CONCATENATE(Z942:AH942)&lt;&gt;"", AH942=""), "Missing 3rd Comment Dislikes", "Valid"
)))))))))))))))))))))))))))))))))</f>
        <v>Unused</v>
      </c>
      <c r="C940" s="302"/>
      <c r="D940" s="351" t="s">
        <v>1599</v>
      </c>
      <c r="E940" s="352"/>
      <c r="F940" s="302"/>
      <c r="G940" s="302"/>
      <c r="H940" s="305"/>
      <c r="I940" s="352"/>
      <c r="J940" s="302"/>
      <c r="K940" s="302"/>
      <c r="L940" s="305"/>
      <c r="M940" s="354"/>
      <c r="N940" s="355"/>
      <c r="O940" s="356"/>
      <c r="P940" s="356"/>
      <c r="Q940" s="357"/>
      <c r="R940" s="358"/>
      <c r="S940" s="356"/>
      <c r="T940" s="356"/>
      <c r="U940" s="357"/>
      <c r="V940" s="358"/>
      <c r="W940" s="356"/>
      <c r="X940" s="356"/>
      <c r="Y940" s="359"/>
      <c r="Z940" s="360"/>
      <c r="AA940" s="305"/>
      <c r="AB940" s="354"/>
      <c r="AC940" s="302"/>
      <c r="AD940" s="302"/>
      <c r="AE940" s="302"/>
      <c r="AF940" s="305"/>
      <c r="AG940" s="361"/>
      <c r="AH940" s="458"/>
      <c r="AI940" s="108"/>
      <c r="AJ940" s="108"/>
      <c r="AK940" s="108"/>
      <c r="AL940" s="108"/>
      <c r="AM940" s="108"/>
      <c r="AN940" s="108"/>
      <c r="AO940" s="108"/>
      <c r="AP940" s="108"/>
      <c r="AQ940" s="108"/>
    </row>
    <row r="941" ht="22.5" customHeight="1">
      <c r="B941" s="331"/>
      <c r="D941" s="363"/>
      <c r="E941" s="331"/>
      <c r="H941" s="327"/>
      <c r="I941" s="331"/>
      <c r="L941" s="327"/>
      <c r="M941" s="331"/>
      <c r="N941" s="333"/>
      <c r="O941" s="334"/>
      <c r="P941" s="334"/>
      <c r="Q941" s="335"/>
      <c r="R941" s="336"/>
      <c r="S941" s="334"/>
      <c r="T941" s="334"/>
      <c r="U941" s="335"/>
      <c r="V941" s="336"/>
      <c r="W941" s="334"/>
      <c r="X941" s="334"/>
      <c r="Y941" s="337"/>
      <c r="Z941" s="364"/>
      <c r="AA941" s="327"/>
      <c r="AB941" s="365"/>
      <c r="AF941" s="327"/>
      <c r="AG941" s="366"/>
      <c r="AH941" s="367"/>
      <c r="AI941" s="108"/>
      <c r="AJ941" s="108"/>
      <c r="AK941" s="108"/>
      <c r="AL941" s="108"/>
      <c r="AM941" s="108"/>
      <c r="AN941" s="108"/>
      <c r="AO941" s="108"/>
      <c r="AP941" s="108"/>
      <c r="AQ941" s="108"/>
    </row>
    <row r="942" ht="22.5" customHeight="1">
      <c r="B942" s="181"/>
      <c r="C942" s="309"/>
      <c r="D942" s="368"/>
      <c r="E942" s="181"/>
      <c r="F942" s="309"/>
      <c r="G942" s="309"/>
      <c r="H942" s="310"/>
      <c r="I942" s="181"/>
      <c r="J942" s="309"/>
      <c r="K942" s="309"/>
      <c r="L942" s="310"/>
      <c r="M942" s="181"/>
      <c r="N942" s="342"/>
      <c r="O942" s="343"/>
      <c r="P942" s="343"/>
      <c r="Q942" s="344"/>
      <c r="R942" s="345"/>
      <c r="S942" s="343"/>
      <c r="T942" s="343"/>
      <c r="U942" s="344"/>
      <c r="V942" s="345"/>
      <c r="W942" s="343"/>
      <c r="X942" s="343"/>
      <c r="Y942" s="346"/>
      <c r="Z942" s="369"/>
      <c r="AA942" s="310"/>
      <c r="AB942" s="370"/>
      <c r="AC942" s="309"/>
      <c r="AD942" s="309"/>
      <c r="AE942" s="309"/>
      <c r="AF942" s="310"/>
      <c r="AG942" s="371"/>
      <c r="AH942" s="372"/>
      <c r="AI942" s="108"/>
      <c r="AJ942" s="108"/>
      <c r="AK942" s="108"/>
      <c r="AL942" s="108"/>
      <c r="AM942" s="108"/>
      <c r="AN942" s="108"/>
      <c r="AO942" s="108"/>
      <c r="AP942" s="108"/>
      <c r="AQ942" s="108"/>
    </row>
    <row r="943" ht="22.5" customHeight="1">
      <c r="B943" s="315" t="str">
        <f>IF(ISBLANK(D943), "Missing ID",
IF(CONCATENATE(E943:AG945)="", "Unused",
IF(AND(ISBLANK(E943), ISBLANK(I943)), "Missing Headline and Content",
IF(ISBLANK(M943), "Missing Is True",
IF(AND(M943&lt;&gt;"Yes", M943&lt;&gt;"No"), "Is True must be Yes or No",
IF(AND($AJ$3, NOT(ISBLANK(N943)), NOT(ISNUMBER(N943))), "Changes to Followers for Likes must be a Number",
IF(AND($AK$3, NOT(ISBLANK(O943)), NOT(ISNUMBER(O943))), "Changes to Followers for Disikes must be a Number",
IF(AND($AL$3, NOT(ISBLANK(P943)), NOT(ISNUMBER(P943))), "Changes to Followers for Shares must be a Number",
IF(AND($AM$3, NOT(ISBLANK(Q943)), NOT(ISNUMBER(Q943))), "Changes to Followers for Flags must be a Number",
IF(AND($AJ$3, NOT(ISBLANK(R943)), NOT(ISNUMBER(R943))), "Changes to Credibility for Likes must be a Number",
IF(AND($AK$3, NOT(ISBLANK(S943)), NOT(ISNUMBER(S943))), "Changes to Credibility for Disikes must be a Number",
IF(AND($AL$3, NOT(ISBLANK(T943)), NOT(ISNUMBER(T943))), "Changes to Credibility for Shares must be a Number",
IF(AND($AM$3, NOT(ISBLANK(U943)), NOT(ISNUMBER(U943))), "Changes to Credibility for Flags must be a Number",
IF(AND($AJ$3, $AP$3, NOT(ISBLANK(V943)), NOT(ISNUMBER(V943))), "Number of Likes must be a Number",
IF(AND($AK$3, $AP$3, NOT(ISBLANK(W943)), NOT(ISNUMBER(W943))), "Number of Disikes must be a Number",
IF(AND($AL$3, $AP$3, NOT(ISBLANK(X943)), NOT(ISNUMBER(X943))), "Number of Shares must be a Number",
IF(AND($AM$3, $AP$3, NOT(ISBLANK(Y943)), NOT(ISNUMBER(Y943))), "Number of Flags must be a Number",
IF(AND($AJ$3, $AP$3, NOT(ISBLANK(V943)), V943&lt;0), "Number of Likes cannot be Negative",
IF(AND($AK$3, $AP$3, NOT(ISBLANK(W943)), W943&lt;0), "Number of Disikes cannot be Negative",
IF(AND($AL$3, $AP$3, NOT(ISBLANK(X943)), X943&lt;0), "Number of Shares cannot be Negative",
IF(AND($AM$3, $AP$3, NOT(ISBLANK(Y943)), Y943&lt;0), "Number of Flags cannot be Negative",
IF(AND(CONCATENATE(Z943:AH943)&lt;&gt;"", Z943=""), "Missing 1st Comment Source Name",
IF(AND(CONCATENATE(Z943:AH943)&lt;&gt;"", AB943=""), "Missing 1st Comment Message",
IF(AND($AN$3, $AP$3, CONCATENATE(Z943:AH943)&lt;&gt;"", AG943=""), "Missing 1st Comment Likes",
IF(AND($AO$3, $AP$3, CONCATENATE(Z943:AH943)&lt;&gt;"", AH943=""), "Missing 1st Comment Dislikes",
IF(AND(CONCATENATE(Z944:AH944)&lt;&gt;"", Z944=""), "Missing 2nd Comment Source Name",
IF(AND(CONCATENATE(Z944:AH944)&lt;&gt;"", AB944=""), "Missing 2nd Comment Message",
IF(AND($AN$3, $AP$3, CONCATENATE(Z944:AH944)&lt;&gt;"", AG944=""), "Missing 2nd Comment Likes",
IF(AND($AO$3, $AP$3, CONCATENATE(Z944:AH944)&lt;&gt;"", AH944=""), "Missing 2nd Comment Dislikes",
IF(AND(CONCATENATE(Z945:AH945)&lt;&gt;"", Z945=""), "Missing 3rd Comment Source Name",
IF(AND(CONCATENATE(Z945:AH945)&lt;&gt;"", AB945=""), "Missing 3rd Comment Message",
IF(AND($AN$3, $AP$3, CONCATENATE(Z945:AH945)&lt;&gt;"", AG945=""), "Missing 3rd Comment Likes",
IF(AND($AO$3, $AP$3, CONCATENATE(Z945:AH945)&lt;&gt;"", AH945=""), "Missing 3rd Comment Dislikes", "Valid"
)))))))))))))))))))))))))))))))))</f>
        <v>Unused</v>
      </c>
      <c r="C943" s="302"/>
      <c r="D943" s="316" t="s">
        <v>1600</v>
      </c>
      <c r="E943" s="317"/>
      <c r="F943" s="302"/>
      <c r="G943" s="302"/>
      <c r="H943" s="305"/>
      <c r="I943" s="317"/>
      <c r="J943" s="302"/>
      <c r="K943" s="302"/>
      <c r="L943" s="305"/>
      <c r="M943" s="319"/>
      <c r="N943" s="450"/>
      <c r="O943" s="451"/>
      <c r="P943" s="451"/>
      <c r="Q943" s="452"/>
      <c r="R943" s="453"/>
      <c r="S943" s="451"/>
      <c r="T943" s="451"/>
      <c r="U943" s="452"/>
      <c r="V943" s="453"/>
      <c r="W943" s="451"/>
      <c r="X943" s="451"/>
      <c r="Y943" s="454"/>
      <c r="Z943" s="325"/>
      <c r="AA943" s="305"/>
      <c r="AB943" s="319"/>
      <c r="AC943" s="302"/>
      <c r="AD943" s="302"/>
      <c r="AE943" s="302"/>
      <c r="AF943" s="305"/>
      <c r="AG943" s="328"/>
      <c r="AH943" s="455"/>
      <c r="AI943" s="108"/>
      <c r="AJ943" s="108"/>
      <c r="AK943" s="108"/>
      <c r="AL943" s="108"/>
      <c r="AM943" s="108"/>
      <c r="AN943" s="108"/>
      <c r="AO943" s="108"/>
      <c r="AP943" s="108"/>
      <c r="AQ943" s="108"/>
    </row>
    <row r="944" ht="22.5" customHeight="1">
      <c r="B944" s="331"/>
      <c r="D944" s="332"/>
      <c r="E944" s="331"/>
      <c r="H944" s="327"/>
      <c r="I944" s="331"/>
      <c r="L944" s="327"/>
      <c r="M944" s="331"/>
      <c r="N944" s="333"/>
      <c r="O944" s="334"/>
      <c r="P944" s="334"/>
      <c r="Q944" s="335"/>
      <c r="R944" s="336"/>
      <c r="S944" s="334"/>
      <c r="T944" s="334"/>
      <c r="U944" s="335"/>
      <c r="V944" s="336"/>
      <c r="W944" s="334"/>
      <c r="X944" s="334"/>
      <c r="Y944" s="337"/>
      <c r="Z944" s="338"/>
      <c r="AA944" s="327"/>
      <c r="AB944" s="326"/>
      <c r="AF944" s="327"/>
      <c r="AG944" s="339"/>
      <c r="AH944" s="456"/>
      <c r="AI944" s="108"/>
      <c r="AJ944" s="108"/>
      <c r="AK944" s="108"/>
      <c r="AL944" s="108"/>
      <c r="AM944" s="108"/>
      <c r="AN944" s="108"/>
      <c r="AO944" s="108"/>
      <c r="AP944" s="108"/>
      <c r="AQ944" s="108"/>
    </row>
    <row r="945" ht="22.5" customHeight="1">
      <c r="B945" s="181"/>
      <c r="C945" s="309"/>
      <c r="D945" s="341"/>
      <c r="E945" s="181"/>
      <c r="F945" s="309"/>
      <c r="G945" s="309"/>
      <c r="H945" s="310"/>
      <c r="I945" s="181"/>
      <c r="J945" s="309"/>
      <c r="K945" s="309"/>
      <c r="L945" s="310"/>
      <c r="M945" s="181"/>
      <c r="N945" s="342"/>
      <c r="O945" s="343"/>
      <c r="P945" s="343"/>
      <c r="Q945" s="344"/>
      <c r="R945" s="345"/>
      <c r="S945" s="343"/>
      <c r="T945" s="343"/>
      <c r="U945" s="344"/>
      <c r="V945" s="345"/>
      <c r="W945" s="343"/>
      <c r="X945" s="343"/>
      <c r="Y945" s="346"/>
      <c r="Z945" s="347"/>
      <c r="AA945" s="310"/>
      <c r="AB945" s="348"/>
      <c r="AC945" s="309"/>
      <c r="AD945" s="309"/>
      <c r="AE945" s="309"/>
      <c r="AF945" s="310"/>
      <c r="AG945" s="349"/>
      <c r="AH945" s="457"/>
      <c r="AI945" s="108"/>
      <c r="AJ945" s="108"/>
      <c r="AK945" s="108"/>
      <c r="AL945" s="108"/>
      <c r="AM945" s="108"/>
      <c r="AN945" s="108"/>
      <c r="AO945" s="108"/>
      <c r="AP945" s="108"/>
      <c r="AQ945" s="108"/>
    </row>
    <row r="946" ht="22.5" customHeight="1">
      <c r="B946" s="315" t="str">
        <f>IF(ISBLANK(D946), "Missing ID",
IF(CONCATENATE(E946:AG948)="", "Unused",
IF(AND(ISBLANK(E946), ISBLANK(I946)), "Missing Headline and Content",
IF(ISBLANK(M946), "Missing Is True",
IF(AND(M946&lt;&gt;"Yes", M946&lt;&gt;"No"), "Is True must be Yes or No",
IF(AND($AJ$3, NOT(ISBLANK(N946)), NOT(ISNUMBER(N946))), "Changes to Followers for Likes must be a Number",
IF(AND($AK$3, NOT(ISBLANK(O946)), NOT(ISNUMBER(O946))), "Changes to Followers for Disikes must be a Number",
IF(AND($AL$3, NOT(ISBLANK(P946)), NOT(ISNUMBER(P946))), "Changes to Followers for Shares must be a Number",
IF(AND($AM$3, NOT(ISBLANK(Q946)), NOT(ISNUMBER(Q946))), "Changes to Followers for Flags must be a Number",
IF(AND($AJ$3, NOT(ISBLANK(R946)), NOT(ISNUMBER(R946))), "Changes to Credibility for Likes must be a Number",
IF(AND($AK$3, NOT(ISBLANK(S946)), NOT(ISNUMBER(S946))), "Changes to Credibility for Disikes must be a Number",
IF(AND($AL$3, NOT(ISBLANK(T946)), NOT(ISNUMBER(T946))), "Changes to Credibility for Shares must be a Number",
IF(AND($AM$3, NOT(ISBLANK(U946)), NOT(ISNUMBER(U946))), "Changes to Credibility for Flags must be a Number",
IF(AND($AJ$3, $AP$3, NOT(ISBLANK(V946)), NOT(ISNUMBER(V946))), "Number of Likes must be a Number",
IF(AND($AK$3, $AP$3, NOT(ISBLANK(W946)), NOT(ISNUMBER(W946))), "Number of Disikes must be a Number",
IF(AND($AL$3, $AP$3, NOT(ISBLANK(X946)), NOT(ISNUMBER(X946))), "Number of Shares must be a Number",
IF(AND($AM$3, $AP$3, NOT(ISBLANK(Y946)), NOT(ISNUMBER(Y946))), "Number of Flags must be a Number",
IF(AND($AJ$3, $AP$3, NOT(ISBLANK(V946)), V946&lt;0), "Number of Likes cannot be Negative",
IF(AND($AK$3, $AP$3, NOT(ISBLANK(W946)), W946&lt;0), "Number of Disikes cannot be Negative",
IF(AND($AL$3, $AP$3, NOT(ISBLANK(X946)), X946&lt;0), "Number of Shares cannot be Negative",
IF(AND($AM$3, $AP$3, NOT(ISBLANK(Y946)), Y946&lt;0), "Number of Flags cannot be Negative",
IF(AND(CONCATENATE(Z946:AH946)&lt;&gt;"", Z946=""), "Missing 1st Comment Source Name",
IF(AND(CONCATENATE(Z946:AH946)&lt;&gt;"", AB946=""), "Missing 1st Comment Message",
IF(AND($AN$3, $AP$3, CONCATENATE(Z946:AH946)&lt;&gt;"", AG946=""), "Missing 1st Comment Likes",
IF(AND($AO$3, $AP$3, CONCATENATE(Z946:AH946)&lt;&gt;"", AH946=""), "Missing 1st Comment Dislikes",
IF(AND(CONCATENATE(Z947:AH947)&lt;&gt;"", Z947=""), "Missing 2nd Comment Source Name",
IF(AND(CONCATENATE(Z947:AH947)&lt;&gt;"", AB947=""), "Missing 2nd Comment Message",
IF(AND($AN$3, $AP$3, CONCATENATE(Z947:AH947)&lt;&gt;"", AG947=""), "Missing 2nd Comment Likes",
IF(AND($AO$3, $AP$3, CONCATENATE(Z947:AH947)&lt;&gt;"", AH947=""), "Missing 2nd Comment Dislikes",
IF(AND(CONCATENATE(Z948:AH948)&lt;&gt;"", Z948=""), "Missing 3rd Comment Source Name",
IF(AND(CONCATENATE(Z948:AH948)&lt;&gt;"", AB948=""), "Missing 3rd Comment Message",
IF(AND($AN$3, $AP$3, CONCATENATE(Z948:AH948)&lt;&gt;"", AG948=""), "Missing 3rd Comment Likes",
IF(AND($AO$3, $AP$3, CONCATENATE(Z948:AH948)&lt;&gt;"", AH948=""), "Missing 3rd Comment Dislikes", "Valid"
)))))))))))))))))))))))))))))))))</f>
        <v>Unused</v>
      </c>
      <c r="C946" s="302"/>
      <c r="D946" s="351" t="s">
        <v>1601</v>
      </c>
      <c r="E946" s="352"/>
      <c r="F946" s="302"/>
      <c r="G946" s="302"/>
      <c r="H946" s="305"/>
      <c r="I946" s="352"/>
      <c r="J946" s="302"/>
      <c r="K946" s="302"/>
      <c r="L946" s="305"/>
      <c r="M946" s="354"/>
      <c r="N946" s="355"/>
      <c r="O946" s="356"/>
      <c r="P946" s="356"/>
      <c r="Q946" s="357"/>
      <c r="R946" s="358"/>
      <c r="S946" s="356"/>
      <c r="T946" s="356"/>
      <c r="U946" s="357"/>
      <c r="V946" s="358"/>
      <c r="W946" s="356"/>
      <c r="X946" s="356"/>
      <c r="Y946" s="359"/>
      <c r="Z946" s="360"/>
      <c r="AA946" s="305"/>
      <c r="AB946" s="354"/>
      <c r="AC946" s="302"/>
      <c r="AD946" s="302"/>
      <c r="AE946" s="302"/>
      <c r="AF946" s="305"/>
      <c r="AG946" s="361"/>
      <c r="AH946" s="458"/>
      <c r="AI946" s="108"/>
      <c r="AJ946" s="108"/>
      <c r="AK946" s="108"/>
      <c r="AL946" s="108"/>
      <c r="AM946" s="108"/>
      <c r="AN946" s="108"/>
      <c r="AO946" s="108"/>
      <c r="AP946" s="108"/>
      <c r="AQ946" s="108"/>
    </row>
    <row r="947" ht="22.5" customHeight="1">
      <c r="B947" s="331"/>
      <c r="D947" s="363"/>
      <c r="E947" s="331"/>
      <c r="H947" s="327"/>
      <c r="I947" s="331"/>
      <c r="L947" s="327"/>
      <c r="M947" s="331"/>
      <c r="N947" s="333"/>
      <c r="O947" s="334"/>
      <c r="P947" s="334"/>
      <c r="Q947" s="335"/>
      <c r="R947" s="336"/>
      <c r="S947" s="334"/>
      <c r="T947" s="334"/>
      <c r="U947" s="335"/>
      <c r="V947" s="336"/>
      <c r="W947" s="334"/>
      <c r="X947" s="334"/>
      <c r="Y947" s="337"/>
      <c r="Z947" s="364"/>
      <c r="AA947" s="327"/>
      <c r="AB947" s="365"/>
      <c r="AF947" s="327"/>
      <c r="AG947" s="366"/>
      <c r="AH947" s="367"/>
      <c r="AI947" s="108"/>
      <c r="AJ947" s="108"/>
      <c r="AK947" s="108"/>
      <c r="AL947" s="108"/>
      <c r="AM947" s="108"/>
      <c r="AN947" s="108"/>
      <c r="AO947" s="108"/>
      <c r="AP947" s="108"/>
      <c r="AQ947" s="108"/>
    </row>
    <row r="948" ht="22.5" customHeight="1">
      <c r="B948" s="181"/>
      <c r="C948" s="309"/>
      <c r="D948" s="368"/>
      <c r="E948" s="181"/>
      <c r="F948" s="309"/>
      <c r="G948" s="309"/>
      <c r="H948" s="310"/>
      <c r="I948" s="181"/>
      <c r="J948" s="309"/>
      <c r="K948" s="309"/>
      <c r="L948" s="310"/>
      <c r="M948" s="181"/>
      <c r="N948" s="342"/>
      <c r="O948" s="343"/>
      <c r="P948" s="343"/>
      <c r="Q948" s="344"/>
      <c r="R948" s="345"/>
      <c r="S948" s="343"/>
      <c r="T948" s="343"/>
      <c r="U948" s="344"/>
      <c r="V948" s="345"/>
      <c r="W948" s="343"/>
      <c r="X948" s="343"/>
      <c r="Y948" s="346"/>
      <c r="Z948" s="369"/>
      <c r="AA948" s="310"/>
      <c r="AB948" s="370"/>
      <c r="AC948" s="309"/>
      <c r="AD948" s="309"/>
      <c r="AE948" s="309"/>
      <c r="AF948" s="310"/>
      <c r="AG948" s="371"/>
      <c r="AH948" s="372"/>
      <c r="AI948" s="108"/>
      <c r="AJ948" s="108"/>
      <c r="AK948" s="108"/>
      <c r="AL948" s="108"/>
      <c r="AM948" s="108"/>
      <c r="AN948" s="108"/>
      <c r="AO948" s="108"/>
      <c r="AP948" s="108"/>
      <c r="AQ948" s="108"/>
    </row>
    <row r="949" ht="22.5" customHeight="1">
      <c r="B949" s="315" t="str">
        <f>IF(ISBLANK(D949), "Missing ID",
IF(CONCATENATE(E949:AG951)="", "Unused",
IF(AND(ISBLANK(E949), ISBLANK(I949)), "Missing Headline and Content",
IF(ISBLANK(M949), "Missing Is True",
IF(AND(M949&lt;&gt;"Yes", M949&lt;&gt;"No"), "Is True must be Yes or No",
IF(AND($AJ$3, NOT(ISBLANK(N949)), NOT(ISNUMBER(N949))), "Changes to Followers for Likes must be a Number",
IF(AND($AK$3, NOT(ISBLANK(O949)), NOT(ISNUMBER(O949))), "Changes to Followers for Disikes must be a Number",
IF(AND($AL$3, NOT(ISBLANK(P949)), NOT(ISNUMBER(P949))), "Changes to Followers for Shares must be a Number",
IF(AND($AM$3, NOT(ISBLANK(Q949)), NOT(ISNUMBER(Q949))), "Changes to Followers for Flags must be a Number",
IF(AND($AJ$3, NOT(ISBLANK(R949)), NOT(ISNUMBER(R949))), "Changes to Credibility for Likes must be a Number",
IF(AND($AK$3, NOT(ISBLANK(S949)), NOT(ISNUMBER(S949))), "Changes to Credibility for Disikes must be a Number",
IF(AND($AL$3, NOT(ISBLANK(T949)), NOT(ISNUMBER(T949))), "Changes to Credibility for Shares must be a Number",
IF(AND($AM$3, NOT(ISBLANK(U949)), NOT(ISNUMBER(U949))), "Changes to Credibility for Flags must be a Number",
IF(AND($AJ$3, $AP$3, NOT(ISBLANK(V949)), NOT(ISNUMBER(V949))), "Number of Likes must be a Number",
IF(AND($AK$3, $AP$3, NOT(ISBLANK(W949)), NOT(ISNUMBER(W949))), "Number of Disikes must be a Number",
IF(AND($AL$3, $AP$3, NOT(ISBLANK(X949)), NOT(ISNUMBER(X949))), "Number of Shares must be a Number",
IF(AND($AM$3, $AP$3, NOT(ISBLANK(Y949)), NOT(ISNUMBER(Y949))), "Number of Flags must be a Number",
IF(AND($AJ$3, $AP$3, NOT(ISBLANK(V949)), V949&lt;0), "Number of Likes cannot be Negative",
IF(AND($AK$3, $AP$3, NOT(ISBLANK(W949)), W949&lt;0), "Number of Disikes cannot be Negative",
IF(AND($AL$3, $AP$3, NOT(ISBLANK(X949)), X949&lt;0), "Number of Shares cannot be Negative",
IF(AND($AM$3, $AP$3, NOT(ISBLANK(Y949)), Y949&lt;0), "Number of Flags cannot be Negative",
IF(AND(CONCATENATE(Z949:AH949)&lt;&gt;"", Z949=""), "Missing 1st Comment Source Name",
IF(AND(CONCATENATE(Z949:AH949)&lt;&gt;"", AB949=""), "Missing 1st Comment Message",
IF(AND($AN$3, $AP$3, CONCATENATE(Z949:AH949)&lt;&gt;"", AG949=""), "Missing 1st Comment Likes",
IF(AND($AO$3, $AP$3, CONCATENATE(Z949:AH949)&lt;&gt;"", AH949=""), "Missing 1st Comment Dislikes",
IF(AND(CONCATENATE(Z950:AH950)&lt;&gt;"", Z950=""), "Missing 2nd Comment Source Name",
IF(AND(CONCATENATE(Z950:AH950)&lt;&gt;"", AB950=""), "Missing 2nd Comment Message",
IF(AND($AN$3, $AP$3, CONCATENATE(Z950:AH950)&lt;&gt;"", AG950=""), "Missing 2nd Comment Likes",
IF(AND($AO$3, $AP$3, CONCATENATE(Z950:AH950)&lt;&gt;"", AH950=""), "Missing 2nd Comment Dislikes",
IF(AND(CONCATENATE(Z951:AH951)&lt;&gt;"", Z951=""), "Missing 3rd Comment Source Name",
IF(AND(CONCATENATE(Z951:AH951)&lt;&gt;"", AB951=""), "Missing 3rd Comment Message",
IF(AND($AN$3, $AP$3, CONCATENATE(Z951:AH951)&lt;&gt;"", AG951=""), "Missing 3rd Comment Likes",
IF(AND($AO$3, $AP$3, CONCATENATE(Z951:AH951)&lt;&gt;"", AH951=""), "Missing 3rd Comment Dislikes", "Valid"
)))))))))))))))))))))))))))))))))</f>
        <v>Unused</v>
      </c>
      <c r="C949" s="302"/>
      <c r="D949" s="316" t="s">
        <v>1602</v>
      </c>
      <c r="E949" s="317"/>
      <c r="F949" s="302"/>
      <c r="G949" s="302"/>
      <c r="H949" s="305"/>
      <c r="I949" s="317"/>
      <c r="J949" s="302"/>
      <c r="K949" s="302"/>
      <c r="L949" s="305"/>
      <c r="M949" s="319"/>
      <c r="N949" s="450"/>
      <c r="O949" s="451"/>
      <c r="P949" s="451"/>
      <c r="Q949" s="452"/>
      <c r="R949" s="453"/>
      <c r="S949" s="451"/>
      <c r="T949" s="451"/>
      <c r="U949" s="452"/>
      <c r="V949" s="453"/>
      <c r="W949" s="451"/>
      <c r="X949" s="451"/>
      <c r="Y949" s="454"/>
      <c r="Z949" s="325"/>
      <c r="AA949" s="305"/>
      <c r="AB949" s="319"/>
      <c r="AC949" s="302"/>
      <c r="AD949" s="302"/>
      <c r="AE949" s="302"/>
      <c r="AF949" s="305"/>
      <c r="AG949" s="328"/>
      <c r="AH949" s="455"/>
      <c r="AI949" s="108"/>
      <c r="AJ949" s="108"/>
      <c r="AK949" s="108"/>
      <c r="AL949" s="108"/>
      <c r="AM949" s="108"/>
      <c r="AN949" s="108"/>
      <c r="AO949" s="108"/>
      <c r="AP949" s="108"/>
      <c r="AQ949" s="108"/>
    </row>
    <row r="950" ht="22.5" customHeight="1">
      <c r="B950" s="331"/>
      <c r="D950" s="332"/>
      <c r="E950" s="331"/>
      <c r="H950" s="327"/>
      <c r="I950" s="331"/>
      <c r="L950" s="327"/>
      <c r="M950" s="331"/>
      <c r="N950" s="333"/>
      <c r="O950" s="334"/>
      <c r="P950" s="334"/>
      <c r="Q950" s="335"/>
      <c r="R950" s="336"/>
      <c r="S950" s="334"/>
      <c r="T950" s="334"/>
      <c r="U950" s="335"/>
      <c r="V950" s="336"/>
      <c r="W950" s="334"/>
      <c r="X950" s="334"/>
      <c r="Y950" s="337"/>
      <c r="Z950" s="338"/>
      <c r="AA950" s="327"/>
      <c r="AB950" s="326"/>
      <c r="AF950" s="327"/>
      <c r="AG950" s="339"/>
      <c r="AH950" s="456"/>
      <c r="AI950" s="108"/>
      <c r="AJ950" s="108"/>
      <c r="AK950" s="108"/>
      <c r="AL950" s="108"/>
      <c r="AM950" s="108"/>
      <c r="AN950" s="108"/>
      <c r="AO950" s="108"/>
      <c r="AP950" s="108"/>
      <c r="AQ950" s="108"/>
    </row>
    <row r="951" ht="22.5" customHeight="1">
      <c r="B951" s="181"/>
      <c r="C951" s="309"/>
      <c r="D951" s="341"/>
      <c r="E951" s="181"/>
      <c r="F951" s="309"/>
      <c r="G951" s="309"/>
      <c r="H951" s="310"/>
      <c r="I951" s="181"/>
      <c r="J951" s="309"/>
      <c r="K951" s="309"/>
      <c r="L951" s="310"/>
      <c r="M951" s="181"/>
      <c r="N951" s="342"/>
      <c r="O951" s="343"/>
      <c r="P951" s="343"/>
      <c r="Q951" s="344"/>
      <c r="R951" s="345"/>
      <c r="S951" s="343"/>
      <c r="T951" s="343"/>
      <c r="U951" s="344"/>
      <c r="V951" s="345"/>
      <c r="W951" s="343"/>
      <c r="X951" s="343"/>
      <c r="Y951" s="346"/>
      <c r="Z951" s="347"/>
      <c r="AA951" s="310"/>
      <c r="AB951" s="348"/>
      <c r="AC951" s="309"/>
      <c r="AD951" s="309"/>
      <c r="AE951" s="309"/>
      <c r="AF951" s="310"/>
      <c r="AG951" s="349"/>
      <c r="AH951" s="457"/>
      <c r="AI951" s="108"/>
      <c r="AJ951" s="108"/>
      <c r="AK951" s="108"/>
      <c r="AL951" s="108"/>
      <c r="AM951" s="108"/>
      <c r="AN951" s="108"/>
      <c r="AO951" s="108"/>
      <c r="AP951" s="108"/>
      <c r="AQ951" s="108"/>
    </row>
    <row r="952" ht="22.5" customHeight="1">
      <c r="B952" s="315" t="str">
        <f>IF(ISBLANK(D952), "Missing ID",
IF(CONCATENATE(E952:AG954)="", "Unused",
IF(AND(ISBLANK(E952), ISBLANK(I952)), "Missing Headline and Content",
IF(ISBLANK(M952), "Missing Is True",
IF(AND(M952&lt;&gt;"Yes", M952&lt;&gt;"No"), "Is True must be Yes or No",
IF(AND($AJ$3, NOT(ISBLANK(N952)), NOT(ISNUMBER(N952))), "Changes to Followers for Likes must be a Number",
IF(AND($AK$3, NOT(ISBLANK(O952)), NOT(ISNUMBER(O952))), "Changes to Followers for Disikes must be a Number",
IF(AND($AL$3, NOT(ISBLANK(P952)), NOT(ISNUMBER(P952))), "Changes to Followers for Shares must be a Number",
IF(AND($AM$3, NOT(ISBLANK(Q952)), NOT(ISNUMBER(Q952))), "Changes to Followers for Flags must be a Number",
IF(AND($AJ$3, NOT(ISBLANK(R952)), NOT(ISNUMBER(R952))), "Changes to Credibility for Likes must be a Number",
IF(AND($AK$3, NOT(ISBLANK(S952)), NOT(ISNUMBER(S952))), "Changes to Credibility for Disikes must be a Number",
IF(AND($AL$3, NOT(ISBLANK(T952)), NOT(ISNUMBER(T952))), "Changes to Credibility for Shares must be a Number",
IF(AND($AM$3, NOT(ISBLANK(U952)), NOT(ISNUMBER(U952))), "Changes to Credibility for Flags must be a Number",
IF(AND($AJ$3, $AP$3, NOT(ISBLANK(V952)), NOT(ISNUMBER(V952))), "Number of Likes must be a Number",
IF(AND($AK$3, $AP$3, NOT(ISBLANK(W952)), NOT(ISNUMBER(W952))), "Number of Disikes must be a Number",
IF(AND($AL$3, $AP$3, NOT(ISBLANK(X952)), NOT(ISNUMBER(X952))), "Number of Shares must be a Number",
IF(AND($AM$3, $AP$3, NOT(ISBLANK(Y952)), NOT(ISNUMBER(Y952))), "Number of Flags must be a Number",
IF(AND($AJ$3, $AP$3, NOT(ISBLANK(V952)), V952&lt;0), "Number of Likes cannot be Negative",
IF(AND($AK$3, $AP$3, NOT(ISBLANK(W952)), W952&lt;0), "Number of Disikes cannot be Negative",
IF(AND($AL$3, $AP$3, NOT(ISBLANK(X952)), X952&lt;0), "Number of Shares cannot be Negative",
IF(AND($AM$3, $AP$3, NOT(ISBLANK(Y952)), Y952&lt;0), "Number of Flags cannot be Negative",
IF(AND(CONCATENATE(Z952:AH952)&lt;&gt;"", Z952=""), "Missing 1st Comment Source Name",
IF(AND(CONCATENATE(Z952:AH952)&lt;&gt;"", AB952=""), "Missing 1st Comment Message",
IF(AND($AN$3, $AP$3, CONCATENATE(Z952:AH952)&lt;&gt;"", AG952=""), "Missing 1st Comment Likes",
IF(AND($AO$3, $AP$3, CONCATENATE(Z952:AH952)&lt;&gt;"", AH952=""), "Missing 1st Comment Dislikes",
IF(AND(CONCATENATE(Z953:AH953)&lt;&gt;"", Z953=""), "Missing 2nd Comment Source Name",
IF(AND(CONCATENATE(Z953:AH953)&lt;&gt;"", AB953=""), "Missing 2nd Comment Message",
IF(AND($AN$3, $AP$3, CONCATENATE(Z953:AH953)&lt;&gt;"", AG953=""), "Missing 2nd Comment Likes",
IF(AND($AO$3, $AP$3, CONCATENATE(Z953:AH953)&lt;&gt;"", AH953=""), "Missing 2nd Comment Dislikes",
IF(AND(CONCATENATE(Z954:AH954)&lt;&gt;"", Z954=""), "Missing 3rd Comment Source Name",
IF(AND(CONCATENATE(Z954:AH954)&lt;&gt;"", AB954=""), "Missing 3rd Comment Message",
IF(AND($AN$3, $AP$3, CONCATENATE(Z954:AH954)&lt;&gt;"", AG954=""), "Missing 3rd Comment Likes",
IF(AND($AO$3, $AP$3, CONCATENATE(Z954:AH954)&lt;&gt;"", AH954=""), "Missing 3rd Comment Dislikes", "Valid"
)))))))))))))))))))))))))))))))))</f>
        <v>Unused</v>
      </c>
      <c r="C952" s="302"/>
      <c r="D952" s="351" t="s">
        <v>1603</v>
      </c>
      <c r="E952" s="352"/>
      <c r="F952" s="302"/>
      <c r="G952" s="302"/>
      <c r="H952" s="305"/>
      <c r="I952" s="352"/>
      <c r="J952" s="302"/>
      <c r="K952" s="302"/>
      <c r="L952" s="305"/>
      <c r="M952" s="354"/>
      <c r="N952" s="355"/>
      <c r="O952" s="356"/>
      <c r="P952" s="356"/>
      <c r="Q952" s="357"/>
      <c r="R952" s="358"/>
      <c r="S952" s="356"/>
      <c r="T952" s="356"/>
      <c r="U952" s="357"/>
      <c r="V952" s="358"/>
      <c r="W952" s="356"/>
      <c r="X952" s="356"/>
      <c r="Y952" s="359"/>
      <c r="Z952" s="360"/>
      <c r="AA952" s="305"/>
      <c r="AB952" s="354"/>
      <c r="AC952" s="302"/>
      <c r="AD952" s="302"/>
      <c r="AE952" s="302"/>
      <c r="AF952" s="305"/>
      <c r="AG952" s="361"/>
      <c r="AH952" s="458"/>
      <c r="AI952" s="108"/>
      <c r="AJ952" s="108"/>
      <c r="AK952" s="108"/>
      <c r="AL952" s="108"/>
      <c r="AM952" s="108"/>
      <c r="AN952" s="108"/>
      <c r="AO952" s="108"/>
      <c r="AP952" s="108"/>
      <c r="AQ952" s="108"/>
    </row>
    <row r="953" ht="22.5" customHeight="1">
      <c r="B953" s="331"/>
      <c r="D953" s="363"/>
      <c r="E953" s="331"/>
      <c r="H953" s="327"/>
      <c r="I953" s="331"/>
      <c r="L953" s="327"/>
      <c r="M953" s="331"/>
      <c r="N953" s="333"/>
      <c r="O953" s="334"/>
      <c r="P953" s="334"/>
      <c r="Q953" s="335"/>
      <c r="R953" s="336"/>
      <c r="S953" s="334"/>
      <c r="T953" s="334"/>
      <c r="U953" s="335"/>
      <c r="V953" s="336"/>
      <c r="W953" s="334"/>
      <c r="X953" s="334"/>
      <c r="Y953" s="337"/>
      <c r="Z953" s="364"/>
      <c r="AA953" s="327"/>
      <c r="AB953" s="365"/>
      <c r="AF953" s="327"/>
      <c r="AG953" s="366"/>
      <c r="AH953" s="367"/>
      <c r="AI953" s="108"/>
      <c r="AJ953" s="108"/>
      <c r="AK953" s="108"/>
      <c r="AL953" s="108"/>
      <c r="AM953" s="108"/>
      <c r="AN953" s="108"/>
      <c r="AO953" s="108"/>
      <c r="AP953" s="108"/>
      <c r="AQ953" s="108"/>
    </row>
    <row r="954" ht="22.5" customHeight="1">
      <c r="B954" s="181"/>
      <c r="C954" s="309"/>
      <c r="D954" s="368"/>
      <c r="E954" s="181"/>
      <c r="F954" s="309"/>
      <c r="G954" s="309"/>
      <c r="H954" s="310"/>
      <c r="I954" s="181"/>
      <c r="J954" s="309"/>
      <c r="K954" s="309"/>
      <c r="L954" s="310"/>
      <c r="M954" s="181"/>
      <c r="N954" s="342"/>
      <c r="O954" s="343"/>
      <c r="P954" s="343"/>
      <c r="Q954" s="344"/>
      <c r="R954" s="345"/>
      <c r="S954" s="343"/>
      <c r="T954" s="343"/>
      <c r="U954" s="344"/>
      <c r="V954" s="345"/>
      <c r="W954" s="343"/>
      <c r="X954" s="343"/>
      <c r="Y954" s="346"/>
      <c r="Z954" s="369"/>
      <c r="AA954" s="310"/>
      <c r="AB954" s="370"/>
      <c r="AC954" s="309"/>
      <c r="AD954" s="309"/>
      <c r="AE954" s="309"/>
      <c r="AF954" s="310"/>
      <c r="AG954" s="371"/>
      <c r="AH954" s="372"/>
      <c r="AI954" s="108"/>
      <c r="AJ954" s="108"/>
      <c r="AK954" s="108"/>
      <c r="AL954" s="108"/>
      <c r="AM954" s="108"/>
      <c r="AN954" s="108"/>
      <c r="AO954" s="108"/>
      <c r="AP954" s="108"/>
      <c r="AQ954" s="108"/>
    </row>
    <row r="955" ht="22.5" customHeight="1">
      <c r="B955" s="315" t="str">
        <f>IF(ISBLANK(D955), "Missing ID",
IF(CONCATENATE(E955:AG957)="", "Unused",
IF(AND(ISBLANK(E955), ISBLANK(I955)), "Missing Headline and Content",
IF(ISBLANK(M955), "Missing Is True",
IF(AND(M955&lt;&gt;"Yes", M955&lt;&gt;"No"), "Is True must be Yes or No",
IF(AND($AJ$3, NOT(ISBLANK(N955)), NOT(ISNUMBER(N955))), "Changes to Followers for Likes must be a Number",
IF(AND($AK$3, NOT(ISBLANK(O955)), NOT(ISNUMBER(O955))), "Changes to Followers for Disikes must be a Number",
IF(AND($AL$3, NOT(ISBLANK(P955)), NOT(ISNUMBER(P955))), "Changes to Followers for Shares must be a Number",
IF(AND($AM$3, NOT(ISBLANK(Q955)), NOT(ISNUMBER(Q955))), "Changes to Followers for Flags must be a Number",
IF(AND($AJ$3, NOT(ISBLANK(R955)), NOT(ISNUMBER(R955))), "Changes to Credibility for Likes must be a Number",
IF(AND($AK$3, NOT(ISBLANK(S955)), NOT(ISNUMBER(S955))), "Changes to Credibility for Disikes must be a Number",
IF(AND($AL$3, NOT(ISBLANK(T955)), NOT(ISNUMBER(T955))), "Changes to Credibility for Shares must be a Number",
IF(AND($AM$3, NOT(ISBLANK(U955)), NOT(ISNUMBER(U955))), "Changes to Credibility for Flags must be a Number",
IF(AND($AJ$3, $AP$3, NOT(ISBLANK(V955)), NOT(ISNUMBER(V955))), "Number of Likes must be a Number",
IF(AND($AK$3, $AP$3, NOT(ISBLANK(W955)), NOT(ISNUMBER(W955))), "Number of Disikes must be a Number",
IF(AND($AL$3, $AP$3, NOT(ISBLANK(X955)), NOT(ISNUMBER(X955))), "Number of Shares must be a Number",
IF(AND($AM$3, $AP$3, NOT(ISBLANK(Y955)), NOT(ISNUMBER(Y955))), "Number of Flags must be a Number",
IF(AND($AJ$3, $AP$3, NOT(ISBLANK(V955)), V955&lt;0), "Number of Likes cannot be Negative",
IF(AND($AK$3, $AP$3, NOT(ISBLANK(W955)), W955&lt;0), "Number of Disikes cannot be Negative",
IF(AND($AL$3, $AP$3, NOT(ISBLANK(X955)), X955&lt;0), "Number of Shares cannot be Negative",
IF(AND($AM$3, $AP$3, NOT(ISBLANK(Y955)), Y955&lt;0), "Number of Flags cannot be Negative",
IF(AND(CONCATENATE(Z955:AH955)&lt;&gt;"", Z955=""), "Missing 1st Comment Source Name",
IF(AND(CONCATENATE(Z955:AH955)&lt;&gt;"", AB955=""), "Missing 1st Comment Message",
IF(AND($AN$3, $AP$3, CONCATENATE(Z955:AH955)&lt;&gt;"", AG955=""), "Missing 1st Comment Likes",
IF(AND($AO$3, $AP$3, CONCATENATE(Z955:AH955)&lt;&gt;"", AH955=""), "Missing 1st Comment Dislikes",
IF(AND(CONCATENATE(Z956:AH956)&lt;&gt;"", Z956=""), "Missing 2nd Comment Source Name",
IF(AND(CONCATENATE(Z956:AH956)&lt;&gt;"", AB956=""), "Missing 2nd Comment Message",
IF(AND($AN$3, $AP$3, CONCATENATE(Z956:AH956)&lt;&gt;"", AG956=""), "Missing 2nd Comment Likes",
IF(AND($AO$3, $AP$3, CONCATENATE(Z956:AH956)&lt;&gt;"", AH956=""), "Missing 2nd Comment Dislikes",
IF(AND(CONCATENATE(Z957:AH957)&lt;&gt;"", Z957=""), "Missing 3rd Comment Source Name",
IF(AND(CONCATENATE(Z957:AH957)&lt;&gt;"", AB957=""), "Missing 3rd Comment Message",
IF(AND($AN$3, $AP$3, CONCATENATE(Z957:AH957)&lt;&gt;"", AG957=""), "Missing 3rd Comment Likes",
IF(AND($AO$3, $AP$3, CONCATENATE(Z957:AH957)&lt;&gt;"", AH957=""), "Missing 3rd Comment Dislikes", "Valid"
)))))))))))))))))))))))))))))))))</f>
        <v>Unused</v>
      </c>
      <c r="C955" s="302"/>
      <c r="D955" s="316" t="s">
        <v>1604</v>
      </c>
      <c r="E955" s="317"/>
      <c r="F955" s="302"/>
      <c r="G955" s="302"/>
      <c r="H955" s="305"/>
      <c r="I955" s="317"/>
      <c r="J955" s="302"/>
      <c r="K955" s="302"/>
      <c r="L955" s="305"/>
      <c r="M955" s="319"/>
      <c r="N955" s="450"/>
      <c r="O955" s="451"/>
      <c r="P955" s="451"/>
      <c r="Q955" s="452"/>
      <c r="R955" s="453"/>
      <c r="S955" s="451"/>
      <c r="T955" s="451"/>
      <c r="U955" s="452"/>
      <c r="V955" s="453"/>
      <c r="W955" s="451"/>
      <c r="X955" s="451"/>
      <c r="Y955" s="454"/>
      <c r="Z955" s="325"/>
      <c r="AA955" s="305"/>
      <c r="AB955" s="319"/>
      <c r="AC955" s="302"/>
      <c r="AD955" s="302"/>
      <c r="AE955" s="302"/>
      <c r="AF955" s="305"/>
      <c r="AG955" s="328"/>
      <c r="AH955" s="455"/>
      <c r="AI955" s="108"/>
      <c r="AJ955" s="108"/>
      <c r="AK955" s="108"/>
      <c r="AL955" s="108"/>
      <c r="AM955" s="108"/>
      <c r="AN955" s="108"/>
      <c r="AO955" s="108"/>
      <c r="AP955" s="108"/>
      <c r="AQ955" s="108"/>
    </row>
    <row r="956" ht="22.5" customHeight="1">
      <c r="B956" s="331"/>
      <c r="D956" s="332"/>
      <c r="E956" s="331"/>
      <c r="H956" s="327"/>
      <c r="I956" s="331"/>
      <c r="L956" s="327"/>
      <c r="M956" s="331"/>
      <c r="N956" s="333"/>
      <c r="O956" s="334"/>
      <c r="P956" s="334"/>
      <c r="Q956" s="335"/>
      <c r="R956" s="336"/>
      <c r="S956" s="334"/>
      <c r="T956" s="334"/>
      <c r="U956" s="335"/>
      <c r="V956" s="336"/>
      <c r="W956" s="334"/>
      <c r="X956" s="334"/>
      <c r="Y956" s="337"/>
      <c r="Z956" s="338"/>
      <c r="AA956" s="327"/>
      <c r="AB956" s="326"/>
      <c r="AF956" s="327"/>
      <c r="AG956" s="339"/>
      <c r="AH956" s="456"/>
      <c r="AI956" s="108"/>
      <c r="AJ956" s="108"/>
      <c r="AK956" s="108"/>
      <c r="AL956" s="108"/>
      <c r="AM956" s="108"/>
      <c r="AN956" s="108"/>
      <c r="AO956" s="108"/>
      <c r="AP956" s="108"/>
      <c r="AQ956" s="108"/>
    </row>
    <row r="957" ht="22.5" customHeight="1">
      <c r="B957" s="181"/>
      <c r="C957" s="309"/>
      <c r="D957" s="341"/>
      <c r="E957" s="181"/>
      <c r="F957" s="309"/>
      <c r="G957" s="309"/>
      <c r="H957" s="310"/>
      <c r="I957" s="181"/>
      <c r="J957" s="309"/>
      <c r="K957" s="309"/>
      <c r="L957" s="310"/>
      <c r="M957" s="181"/>
      <c r="N957" s="342"/>
      <c r="O957" s="343"/>
      <c r="P957" s="343"/>
      <c r="Q957" s="344"/>
      <c r="R957" s="345"/>
      <c r="S957" s="343"/>
      <c r="T957" s="343"/>
      <c r="U957" s="344"/>
      <c r="V957" s="345"/>
      <c r="W957" s="343"/>
      <c r="X957" s="343"/>
      <c r="Y957" s="346"/>
      <c r="Z957" s="347"/>
      <c r="AA957" s="310"/>
      <c r="AB957" s="348"/>
      <c r="AC957" s="309"/>
      <c r="AD957" s="309"/>
      <c r="AE957" s="309"/>
      <c r="AF957" s="310"/>
      <c r="AG957" s="349"/>
      <c r="AH957" s="457"/>
      <c r="AI957" s="108"/>
      <c r="AJ957" s="108"/>
      <c r="AK957" s="108"/>
      <c r="AL957" s="108"/>
      <c r="AM957" s="108"/>
      <c r="AN957" s="108"/>
      <c r="AO957" s="108"/>
      <c r="AP957" s="108"/>
      <c r="AQ957" s="108"/>
    </row>
    <row r="958" ht="22.5" customHeight="1">
      <c r="B958" s="315" t="str">
        <f>IF(ISBLANK(D958), "Missing ID",
IF(CONCATENATE(E958:AG960)="", "Unused",
IF(AND(ISBLANK(E958), ISBLANK(I958)), "Missing Headline and Content",
IF(ISBLANK(M958), "Missing Is True",
IF(AND(M958&lt;&gt;"Yes", M958&lt;&gt;"No"), "Is True must be Yes or No",
IF(AND($AJ$3, NOT(ISBLANK(N958)), NOT(ISNUMBER(N958))), "Changes to Followers for Likes must be a Number",
IF(AND($AK$3, NOT(ISBLANK(O958)), NOT(ISNUMBER(O958))), "Changes to Followers for Disikes must be a Number",
IF(AND($AL$3, NOT(ISBLANK(P958)), NOT(ISNUMBER(P958))), "Changes to Followers for Shares must be a Number",
IF(AND($AM$3, NOT(ISBLANK(Q958)), NOT(ISNUMBER(Q958))), "Changes to Followers for Flags must be a Number",
IF(AND($AJ$3, NOT(ISBLANK(R958)), NOT(ISNUMBER(R958))), "Changes to Credibility for Likes must be a Number",
IF(AND($AK$3, NOT(ISBLANK(S958)), NOT(ISNUMBER(S958))), "Changes to Credibility for Disikes must be a Number",
IF(AND($AL$3, NOT(ISBLANK(T958)), NOT(ISNUMBER(T958))), "Changes to Credibility for Shares must be a Number",
IF(AND($AM$3, NOT(ISBLANK(U958)), NOT(ISNUMBER(U958))), "Changes to Credibility for Flags must be a Number",
IF(AND($AJ$3, $AP$3, NOT(ISBLANK(V958)), NOT(ISNUMBER(V958))), "Number of Likes must be a Number",
IF(AND($AK$3, $AP$3, NOT(ISBLANK(W958)), NOT(ISNUMBER(W958))), "Number of Disikes must be a Number",
IF(AND($AL$3, $AP$3, NOT(ISBLANK(X958)), NOT(ISNUMBER(X958))), "Number of Shares must be a Number",
IF(AND($AM$3, $AP$3, NOT(ISBLANK(Y958)), NOT(ISNUMBER(Y958))), "Number of Flags must be a Number",
IF(AND($AJ$3, $AP$3, NOT(ISBLANK(V958)), V958&lt;0), "Number of Likes cannot be Negative",
IF(AND($AK$3, $AP$3, NOT(ISBLANK(W958)), W958&lt;0), "Number of Disikes cannot be Negative",
IF(AND($AL$3, $AP$3, NOT(ISBLANK(X958)), X958&lt;0), "Number of Shares cannot be Negative",
IF(AND($AM$3, $AP$3, NOT(ISBLANK(Y958)), Y958&lt;0), "Number of Flags cannot be Negative",
IF(AND(CONCATENATE(Z958:AH958)&lt;&gt;"", Z958=""), "Missing 1st Comment Source Name",
IF(AND(CONCATENATE(Z958:AH958)&lt;&gt;"", AB958=""), "Missing 1st Comment Message",
IF(AND($AN$3, $AP$3, CONCATENATE(Z958:AH958)&lt;&gt;"", AG958=""), "Missing 1st Comment Likes",
IF(AND($AO$3, $AP$3, CONCATENATE(Z958:AH958)&lt;&gt;"", AH958=""), "Missing 1st Comment Dislikes",
IF(AND(CONCATENATE(Z959:AH959)&lt;&gt;"", Z959=""), "Missing 2nd Comment Source Name",
IF(AND(CONCATENATE(Z959:AH959)&lt;&gt;"", AB959=""), "Missing 2nd Comment Message",
IF(AND($AN$3, $AP$3, CONCATENATE(Z959:AH959)&lt;&gt;"", AG959=""), "Missing 2nd Comment Likes",
IF(AND($AO$3, $AP$3, CONCATENATE(Z959:AH959)&lt;&gt;"", AH959=""), "Missing 2nd Comment Dislikes",
IF(AND(CONCATENATE(Z960:AH960)&lt;&gt;"", Z960=""), "Missing 3rd Comment Source Name",
IF(AND(CONCATENATE(Z960:AH960)&lt;&gt;"", AB960=""), "Missing 3rd Comment Message",
IF(AND($AN$3, $AP$3, CONCATENATE(Z960:AH960)&lt;&gt;"", AG960=""), "Missing 3rd Comment Likes",
IF(AND($AO$3, $AP$3, CONCATENATE(Z960:AH960)&lt;&gt;"", AH960=""), "Missing 3rd Comment Dislikes", "Valid"
)))))))))))))))))))))))))))))))))</f>
        <v>Unused</v>
      </c>
      <c r="C958" s="302"/>
      <c r="D958" s="351" t="s">
        <v>1605</v>
      </c>
      <c r="E958" s="352"/>
      <c r="F958" s="302"/>
      <c r="G958" s="302"/>
      <c r="H958" s="305"/>
      <c r="I958" s="352"/>
      <c r="J958" s="302"/>
      <c r="K958" s="302"/>
      <c r="L958" s="305"/>
      <c r="M958" s="354"/>
      <c r="N958" s="355"/>
      <c r="O958" s="356"/>
      <c r="P958" s="356"/>
      <c r="Q958" s="357"/>
      <c r="R958" s="358"/>
      <c r="S958" s="356"/>
      <c r="T958" s="356"/>
      <c r="U958" s="357"/>
      <c r="V958" s="358"/>
      <c r="W958" s="356"/>
      <c r="X958" s="356"/>
      <c r="Y958" s="359"/>
      <c r="Z958" s="360"/>
      <c r="AA958" s="305"/>
      <c r="AB958" s="354"/>
      <c r="AC958" s="302"/>
      <c r="AD958" s="302"/>
      <c r="AE958" s="302"/>
      <c r="AF958" s="305"/>
      <c r="AG958" s="361"/>
      <c r="AH958" s="458"/>
      <c r="AI958" s="108"/>
      <c r="AJ958" s="108"/>
      <c r="AK958" s="108"/>
      <c r="AL958" s="108"/>
      <c r="AM958" s="108"/>
      <c r="AN958" s="108"/>
      <c r="AO958" s="108"/>
      <c r="AP958" s="108"/>
      <c r="AQ958" s="108"/>
    </row>
    <row r="959" ht="22.5" customHeight="1">
      <c r="B959" s="331"/>
      <c r="D959" s="363"/>
      <c r="E959" s="331"/>
      <c r="H959" s="327"/>
      <c r="I959" s="331"/>
      <c r="L959" s="327"/>
      <c r="M959" s="331"/>
      <c r="N959" s="333"/>
      <c r="O959" s="334"/>
      <c r="P959" s="334"/>
      <c r="Q959" s="335"/>
      <c r="R959" s="336"/>
      <c r="S959" s="334"/>
      <c r="T959" s="334"/>
      <c r="U959" s="335"/>
      <c r="V959" s="336"/>
      <c r="W959" s="334"/>
      <c r="X959" s="334"/>
      <c r="Y959" s="337"/>
      <c r="Z959" s="364"/>
      <c r="AA959" s="327"/>
      <c r="AB959" s="365"/>
      <c r="AF959" s="327"/>
      <c r="AG959" s="366"/>
      <c r="AH959" s="367"/>
      <c r="AI959" s="108"/>
      <c r="AJ959" s="108"/>
      <c r="AK959" s="108"/>
      <c r="AL959" s="108"/>
      <c r="AM959" s="108"/>
      <c r="AN959" s="108"/>
      <c r="AO959" s="108"/>
      <c r="AP959" s="108"/>
      <c r="AQ959" s="108"/>
    </row>
    <row r="960" ht="22.5" customHeight="1">
      <c r="B960" s="181"/>
      <c r="C960" s="309"/>
      <c r="D960" s="368"/>
      <c r="E960" s="181"/>
      <c r="F960" s="309"/>
      <c r="G960" s="309"/>
      <c r="H960" s="310"/>
      <c r="I960" s="181"/>
      <c r="J960" s="309"/>
      <c r="K960" s="309"/>
      <c r="L960" s="310"/>
      <c r="M960" s="181"/>
      <c r="N960" s="342"/>
      <c r="O960" s="343"/>
      <c r="P960" s="343"/>
      <c r="Q960" s="344"/>
      <c r="R960" s="345"/>
      <c r="S960" s="343"/>
      <c r="T960" s="343"/>
      <c r="U960" s="344"/>
      <c r="V960" s="345"/>
      <c r="W960" s="343"/>
      <c r="X960" s="343"/>
      <c r="Y960" s="346"/>
      <c r="Z960" s="369"/>
      <c r="AA960" s="310"/>
      <c r="AB960" s="370"/>
      <c r="AC960" s="309"/>
      <c r="AD960" s="309"/>
      <c r="AE960" s="309"/>
      <c r="AF960" s="310"/>
      <c r="AG960" s="371"/>
      <c r="AH960" s="372"/>
      <c r="AI960" s="108"/>
      <c r="AJ960" s="108"/>
      <c r="AK960" s="108"/>
      <c r="AL960" s="108"/>
      <c r="AM960" s="108"/>
      <c r="AN960" s="108"/>
      <c r="AO960" s="108"/>
      <c r="AP960" s="108"/>
      <c r="AQ960" s="108"/>
    </row>
    <row r="961" ht="22.5" customHeight="1">
      <c r="B961" s="315" t="str">
        <f>IF(ISBLANK(D961), "Missing ID",
IF(CONCATENATE(E961:AG963)="", "Unused",
IF(AND(ISBLANK(E961), ISBLANK(I961)), "Missing Headline and Content",
IF(ISBLANK(M961), "Missing Is True",
IF(AND(M961&lt;&gt;"Yes", M961&lt;&gt;"No"), "Is True must be Yes or No",
IF(AND($AJ$3, NOT(ISBLANK(N961)), NOT(ISNUMBER(N961))), "Changes to Followers for Likes must be a Number",
IF(AND($AK$3, NOT(ISBLANK(O961)), NOT(ISNUMBER(O961))), "Changes to Followers for Disikes must be a Number",
IF(AND($AL$3, NOT(ISBLANK(P961)), NOT(ISNUMBER(P961))), "Changes to Followers for Shares must be a Number",
IF(AND($AM$3, NOT(ISBLANK(Q961)), NOT(ISNUMBER(Q961))), "Changes to Followers for Flags must be a Number",
IF(AND($AJ$3, NOT(ISBLANK(R961)), NOT(ISNUMBER(R961))), "Changes to Credibility for Likes must be a Number",
IF(AND($AK$3, NOT(ISBLANK(S961)), NOT(ISNUMBER(S961))), "Changes to Credibility for Disikes must be a Number",
IF(AND($AL$3, NOT(ISBLANK(T961)), NOT(ISNUMBER(T961))), "Changes to Credibility for Shares must be a Number",
IF(AND($AM$3, NOT(ISBLANK(U961)), NOT(ISNUMBER(U961))), "Changes to Credibility for Flags must be a Number",
IF(AND($AJ$3, $AP$3, NOT(ISBLANK(V961)), NOT(ISNUMBER(V961))), "Number of Likes must be a Number",
IF(AND($AK$3, $AP$3, NOT(ISBLANK(W961)), NOT(ISNUMBER(W961))), "Number of Disikes must be a Number",
IF(AND($AL$3, $AP$3, NOT(ISBLANK(X961)), NOT(ISNUMBER(X961))), "Number of Shares must be a Number",
IF(AND($AM$3, $AP$3, NOT(ISBLANK(Y961)), NOT(ISNUMBER(Y961))), "Number of Flags must be a Number",
IF(AND($AJ$3, $AP$3, NOT(ISBLANK(V961)), V961&lt;0), "Number of Likes cannot be Negative",
IF(AND($AK$3, $AP$3, NOT(ISBLANK(W961)), W961&lt;0), "Number of Disikes cannot be Negative",
IF(AND($AL$3, $AP$3, NOT(ISBLANK(X961)), X961&lt;0), "Number of Shares cannot be Negative",
IF(AND($AM$3, $AP$3, NOT(ISBLANK(Y961)), Y961&lt;0), "Number of Flags cannot be Negative",
IF(AND(CONCATENATE(Z961:AH961)&lt;&gt;"", Z961=""), "Missing 1st Comment Source Name",
IF(AND(CONCATENATE(Z961:AH961)&lt;&gt;"", AB961=""), "Missing 1st Comment Message",
IF(AND($AN$3, $AP$3, CONCATENATE(Z961:AH961)&lt;&gt;"", AG961=""), "Missing 1st Comment Likes",
IF(AND($AO$3, $AP$3, CONCATENATE(Z961:AH961)&lt;&gt;"", AH961=""), "Missing 1st Comment Dislikes",
IF(AND(CONCATENATE(Z962:AH962)&lt;&gt;"", Z962=""), "Missing 2nd Comment Source Name",
IF(AND(CONCATENATE(Z962:AH962)&lt;&gt;"", AB962=""), "Missing 2nd Comment Message",
IF(AND($AN$3, $AP$3, CONCATENATE(Z962:AH962)&lt;&gt;"", AG962=""), "Missing 2nd Comment Likes",
IF(AND($AO$3, $AP$3, CONCATENATE(Z962:AH962)&lt;&gt;"", AH962=""), "Missing 2nd Comment Dislikes",
IF(AND(CONCATENATE(Z963:AH963)&lt;&gt;"", Z963=""), "Missing 3rd Comment Source Name",
IF(AND(CONCATENATE(Z963:AH963)&lt;&gt;"", AB963=""), "Missing 3rd Comment Message",
IF(AND($AN$3, $AP$3, CONCATENATE(Z963:AH963)&lt;&gt;"", AG963=""), "Missing 3rd Comment Likes",
IF(AND($AO$3, $AP$3, CONCATENATE(Z963:AH963)&lt;&gt;"", AH963=""), "Missing 3rd Comment Dislikes", "Valid"
)))))))))))))))))))))))))))))))))</f>
        <v>Unused</v>
      </c>
      <c r="C961" s="302"/>
      <c r="D961" s="316" t="s">
        <v>1606</v>
      </c>
      <c r="E961" s="317"/>
      <c r="F961" s="302"/>
      <c r="G961" s="302"/>
      <c r="H961" s="305"/>
      <c r="I961" s="317"/>
      <c r="J961" s="302"/>
      <c r="K961" s="302"/>
      <c r="L961" s="305"/>
      <c r="M961" s="319"/>
      <c r="N961" s="450"/>
      <c r="O961" s="451"/>
      <c r="P961" s="451"/>
      <c r="Q961" s="452"/>
      <c r="R961" s="453"/>
      <c r="S961" s="451"/>
      <c r="T961" s="451"/>
      <c r="U961" s="452"/>
      <c r="V961" s="453"/>
      <c r="W961" s="451"/>
      <c r="X961" s="451"/>
      <c r="Y961" s="454"/>
      <c r="Z961" s="325"/>
      <c r="AA961" s="305"/>
      <c r="AB961" s="319"/>
      <c r="AC961" s="302"/>
      <c r="AD961" s="302"/>
      <c r="AE961" s="302"/>
      <c r="AF961" s="305"/>
      <c r="AG961" s="328"/>
      <c r="AH961" s="455"/>
      <c r="AI961" s="108"/>
      <c r="AJ961" s="108"/>
      <c r="AK961" s="108"/>
      <c r="AL961" s="108"/>
      <c r="AM961" s="108"/>
      <c r="AN961" s="108"/>
      <c r="AO961" s="108"/>
      <c r="AP961" s="108"/>
      <c r="AQ961" s="108"/>
    </row>
    <row r="962" ht="22.5" customHeight="1">
      <c r="B962" s="331"/>
      <c r="D962" s="332"/>
      <c r="E962" s="331"/>
      <c r="H962" s="327"/>
      <c r="I962" s="331"/>
      <c r="L962" s="327"/>
      <c r="M962" s="331"/>
      <c r="N962" s="333"/>
      <c r="O962" s="334"/>
      <c r="P962" s="334"/>
      <c r="Q962" s="335"/>
      <c r="R962" s="336"/>
      <c r="S962" s="334"/>
      <c r="T962" s="334"/>
      <c r="U962" s="335"/>
      <c r="V962" s="336"/>
      <c r="W962" s="334"/>
      <c r="X962" s="334"/>
      <c r="Y962" s="337"/>
      <c r="Z962" s="338"/>
      <c r="AA962" s="327"/>
      <c r="AB962" s="326"/>
      <c r="AF962" s="327"/>
      <c r="AG962" s="339"/>
      <c r="AH962" s="456"/>
      <c r="AI962" s="108"/>
      <c r="AJ962" s="108"/>
      <c r="AK962" s="108"/>
      <c r="AL962" s="108"/>
      <c r="AM962" s="108"/>
      <c r="AN962" s="108"/>
      <c r="AO962" s="108"/>
      <c r="AP962" s="108"/>
      <c r="AQ962" s="108"/>
    </row>
    <row r="963" ht="22.5" customHeight="1">
      <c r="B963" s="181"/>
      <c r="C963" s="309"/>
      <c r="D963" s="341"/>
      <c r="E963" s="181"/>
      <c r="F963" s="309"/>
      <c r="G963" s="309"/>
      <c r="H963" s="310"/>
      <c r="I963" s="181"/>
      <c r="J963" s="309"/>
      <c r="K963" s="309"/>
      <c r="L963" s="310"/>
      <c r="M963" s="181"/>
      <c r="N963" s="342"/>
      <c r="O963" s="343"/>
      <c r="P963" s="343"/>
      <c r="Q963" s="344"/>
      <c r="R963" s="345"/>
      <c r="S963" s="343"/>
      <c r="T963" s="343"/>
      <c r="U963" s="344"/>
      <c r="V963" s="345"/>
      <c r="W963" s="343"/>
      <c r="X963" s="343"/>
      <c r="Y963" s="346"/>
      <c r="Z963" s="347"/>
      <c r="AA963" s="310"/>
      <c r="AB963" s="348"/>
      <c r="AC963" s="309"/>
      <c r="AD963" s="309"/>
      <c r="AE963" s="309"/>
      <c r="AF963" s="310"/>
      <c r="AG963" s="349"/>
      <c r="AH963" s="457"/>
      <c r="AI963" s="108"/>
      <c r="AJ963" s="108"/>
      <c r="AK963" s="108"/>
      <c r="AL963" s="108"/>
      <c r="AM963" s="108"/>
      <c r="AN963" s="108"/>
      <c r="AO963" s="108"/>
      <c r="AP963" s="108"/>
      <c r="AQ963" s="108"/>
    </row>
    <row r="964" ht="22.5" customHeight="1">
      <c r="B964" s="315" t="str">
        <f>IF(ISBLANK(D964), "Missing ID",
IF(CONCATENATE(E964:AG966)="", "Unused",
IF(AND(ISBLANK(E964), ISBLANK(I964)), "Missing Headline and Content",
IF(ISBLANK(M964), "Missing Is True",
IF(AND(M964&lt;&gt;"Yes", M964&lt;&gt;"No"), "Is True must be Yes or No",
IF(AND($AJ$3, NOT(ISBLANK(N964)), NOT(ISNUMBER(N964))), "Changes to Followers for Likes must be a Number",
IF(AND($AK$3, NOT(ISBLANK(O964)), NOT(ISNUMBER(O964))), "Changes to Followers for Disikes must be a Number",
IF(AND($AL$3, NOT(ISBLANK(P964)), NOT(ISNUMBER(P964))), "Changes to Followers for Shares must be a Number",
IF(AND($AM$3, NOT(ISBLANK(Q964)), NOT(ISNUMBER(Q964))), "Changes to Followers for Flags must be a Number",
IF(AND($AJ$3, NOT(ISBLANK(R964)), NOT(ISNUMBER(R964))), "Changes to Credibility for Likes must be a Number",
IF(AND($AK$3, NOT(ISBLANK(S964)), NOT(ISNUMBER(S964))), "Changes to Credibility for Disikes must be a Number",
IF(AND($AL$3, NOT(ISBLANK(T964)), NOT(ISNUMBER(T964))), "Changes to Credibility for Shares must be a Number",
IF(AND($AM$3, NOT(ISBLANK(U964)), NOT(ISNUMBER(U964))), "Changes to Credibility for Flags must be a Number",
IF(AND($AJ$3, $AP$3, NOT(ISBLANK(V964)), NOT(ISNUMBER(V964))), "Number of Likes must be a Number",
IF(AND($AK$3, $AP$3, NOT(ISBLANK(W964)), NOT(ISNUMBER(W964))), "Number of Disikes must be a Number",
IF(AND($AL$3, $AP$3, NOT(ISBLANK(X964)), NOT(ISNUMBER(X964))), "Number of Shares must be a Number",
IF(AND($AM$3, $AP$3, NOT(ISBLANK(Y964)), NOT(ISNUMBER(Y964))), "Number of Flags must be a Number",
IF(AND($AJ$3, $AP$3, NOT(ISBLANK(V964)), V964&lt;0), "Number of Likes cannot be Negative",
IF(AND($AK$3, $AP$3, NOT(ISBLANK(W964)), W964&lt;0), "Number of Disikes cannot be Negative",
IF(AND($AL$3, $AP$3, NOT(ISBLANK(X964)), X964&lt;0), "Number of Shares cannot be Negative",
IF(AND($AM$3, $AP$3, NOT(ISBLANK(Y964)), Y964&lt;0), "Number of Flags cannot be Negative",
IF(AND(CONCATENATE(Z964:AH964)&lt;&gt;"", Z964=""), "Missing 1st Comment Source Name",
IF(AND(CONCATENATE(Z964:AH964)&lt;&gt;"", AB964=""), "Missing 1st Comment Message",
IF(AND($AN$3, $AP$3, CONCATENATE(Z964:AH964)&lt;&gt;"", AG964=""), "Missing 1st Comment Likes",
IF(AND($AO$3, $AP$3, CONCATENATE(Z964:AH964)&lt;&gt;"", AH964=""), "Missing 1st Comment Dislikes",
IF(AND(CONCATENATE(Z965:AH965)&lt;&gt;"", Z965=""), "Missing 2nd Comment Source Name",
IF(AND(CONCATENATE(Z965:AH965)&lt;&gt;"", AB965=""), "Missing 2nd Comment Message",
IF(AND($AN$3, $AP$3, CONCATENATE(Z965:AH965)&lt;&gt;"", AG965=""), "Missing 2nd Comment Likes",
IF(AND($AO$3, $AP$3, CONCATENATE(Z965:AH965)&lt;&gt;"", AH965=""), "Missing 2nd Comment Dislikes",
IF(AND(CONCATENATE(Z966:AH966)&lt;&gt;"", Z966=""), "Missing 3rd Comment Source Name",
IF(AND(CONCATENATE(Z966:AH966)&lt;&gt;"", AB966=""), "Missing 3rd Comment Message",
IF(AND($AN$3, $AP$3, CONCATENATE(Z966:AH966)&lt;&gt;"", AG966=""), "Missing 3rd Comment Likes",
IF(AND($AO$3, $AP$3, CONCATENATE(Z966:AH966)&lt;&gt;"", AH966=""), "Missing 3rd Comment Dislikes", "Valid"
)))))))))))))))))))))))))))))))))</f>
        <v>Unused</v>
      </c>
      <c r="C964" s="302"/>
      <c r="D964" s="351" t="s">
        <v>1607</v>
      </c>
      <c r="E964" s="352"/>
      <c r="F964" s="302"/>
      <c r="G964" s="302"/>
      <c r="H964" s="305"/>
      <c r="I964" s="352"/>
      <c r="J964" s="302"/>
      <c r="K964" s="302"/>
      <c r="L964" s="305"/>
      <c r="M964" s="354"/>
      <c r="N964" s="355"/>
      <c r="O964" s="356"/>
      <c r="P964" s="356"/>
      <c r="Q964" s="357"/>
      <c r="R964" s="358"/>
      <c r="S964" s="356"/>
      <c r="T964" s="356"/>
      <c r="U964" s="357"/>
      <c r="V964" s="358"/>
      <c r="W964" s="356"/>
      <c r="X964" s="356"/>
      <c r="Y964" s="359"/>
      <c r="Z964" s="360"/>
      <c r="AA964" s="305"/>
      <c r="AB964" s="354"/>
      <c r="AC964" s="302"/>
      <c r="AD964" s="302"/>
      <c r="AE964" s="302"/>
      <c r="AF964" s="305"/>
      <c r="AG964" s="361"/>
      <c r="AH964" s="458"/>
      <c r="AI964" s="108"/>
      <c r="AJ964" s="108"/>
      <c r="AK964" s="108"/>
      <c r="AL964" s="108"/>
      <c r="AM964" s="108"/>
      <c r="AN964" s="108"/>
      <c r="AO964" s="108"/>
      <c r="AP964" s="108"/>
      <c r="AQ964" s="108"/>
    </row>
    <row r="965" ht="22.5" customHeight="1">
      <c r="B965" s="331"/>
      <c r="D965" s="363"/>
      <c r="E965" s="331"/>
      <c r="H965" s="327"/>
      <c r="I965" s="331"/>
      <c r="L965" s="327"/>
      <c r="M965" s="331"/>
      <c r="N965" s="333"/>
      <c r="O965" s="334"/>
      <c r="P965" s="334"/>
      <c r="Q965" s="335"/>
      <c r="R965" s="336"/>
      <c r="S965" s="334"/>
      <c r="T965" s="334"/>
      <c r="U965" s="335"/>
      <c r="V965" s="336"/>
      <c r="W965" s="334"/>
      <c r="X965" s="334"/>
      <c r="Y965" s="337"/>
      <c r="Z965" s="364"/>
      <c r="AA965" s="327"/>
      <c r="AB965" s="365"/>
      <c r="AF965" s="327"/>
      <c r="AG965" s="366"/>
      <c r="AH965" s="367"/>
      <c r="AI965" s="108"/>
      <c r="AJ965" s="108"/>
      <c r="AK965" s="108"/>
      <c r="AL965" s="108"/>
      <c r="AM965" s="108"/>
      <c r="AN965" s="108"/>
      <c r="AO965" s="108"/>
      <c r="AP965" s="108"/>
      <c r="AQ965" s="108"/>
    </row>
    <row r="966" ht="22.5" customHeight="1">
      <c r="B966" s="181"/>
      <c r="C966" s="309"/>
      <c r="D966" s="368"/>
      <c r="E966" s="181"/>
      <c r="F966" s="309"/>
      <c r="G966" s="309"/>
      <c r="H966" s="310"/>
      <c r="I966" s="181"/>
      <c r="J966" s="309"/>
      <c r="K966" s="309"/>
      <c r="L966" s="310"/>
      <c r="M966" s="181"/>
      <c r="N966" s="342"/>
      <c r="O966" s="343"/>
      <c r="P966" s="343"/>
      <c r="Q966" s="344"/>
      <c r="R966" s="345"/>
      <c r="S966" s="343"/>
      <c r="T966" s="343"/>
      <c r="U966" s="344"/>
      <c r="V966" s="345"/>
      <c r="W966" s="343"/>
      <c r="X966" s="343"/>
      <c r="Y966" s="346"/>
      <c r="Z966" s="369"/>
      <c r="AA966" s="310"/>
      <c r="AB966" s="370"/>
      <c r="AC966" s="309"/>
      <c r="AD966" s="309"/>
      <c r="AE966" s="309"/>
      <c r="AF966" s="310"/>
      <c r="AG966" s="371"/>
      <c r="AH966" s="372"/>
      <c r="AI966" s="108"/>
      <c r="AJ966" s="108"/>
      <c r="AK966" s="108"/>
      <c r="AL966" s="108"/>
      <c r="AM966" s="108"/>
      <c r="AN966" s="108"/>
      <c r="AO966" s="108"/>
      <c r="AP966" s="108"/>
      <c r="AQ966" s="108"/>
    </row>
    <row r="967" ht="22.5" customHeight="1">
      <c r="B967" s="315" t="str">
        <f>IF(ISBLANK(D967), "Missing ID",
IF(CONCATENATE(E967:AG969)="", "Unused",
IF(AND(ISBLANK(E967), ISBLANK(I967)), "Missing Headline and Content",
IF(ISBLANK(M967), "Missing Is True",
IF(AND(M967&lt;&gt;"Yes", M967&lt;&gt;"No"), "Is True must be Yes or No",
IF(AND($AJ$3, NOT(ISBLANK(N967)), NOT(ISNUMBER(N967))), "Changes to Followers for Likes must be a Number",
IF(AND($AK$3, NOT(ISBLANK(O967)), NOT(ISNUMBER(O967))), "Changes to Followers for Disikes must be a Number",
IF(AND($AL$3, NOT(ISBLANK(P967)), NOT(ISNUMBER(P967))), "Changes to Followers for Shares must be a Number",
IF(AND($AM$3, NOT(ISBLANK(Q967)), NOT(ISNUMBER(Q967))), "Changes to Followers for Flags must be a Number",
IF(AND($AJ$3, NOT(ISBLANK(R967)), NOT(ISNUMBER(R967))), "Changes to Credibility for Likes must be a Number",
IF(AND($AK$3, NOT(ISBLANK(S967)), NOT(ISNUMBER(S967))), "Changes to Credibility for Disikes must be a Number",
IF(AND($AL$3, NOT(ISBLANK(T967)), NOT(ISNUMBER(T967))), "Changes to Credibility for Shares must be a Number",
IF(AND($AM$3, NOT(ISBLANK(U967)), NOT(ISNUMBER(U967))), "Changes to Credibility for Flags must be a Number",
IF(AND($AJ$3, $AP$3, NOT(ISBLANK(V967)), NOT(ISNUMBER(V967))), "Number of Likes must be a Number",
IF(AND($AK$3, $AP$3, NOT(ISBLANK(W967)), NOT(ISNUMBER(W967))), "Number of Disikes must be a Number",
IF(AND($AL$3, $AP$3, NOT(ISBLANK(X967)), NOT(ISNUMBER(X967))), "Number of Shares must be a Number",
IF(AND($AM$3, $AP$3, NOT(ISBLANK(Y967)), NOT(ISNUMBER(Y967))), "Number of Flags must be a Number",
IF(AND($AJ$3, $AP$3, NOT(ISBLANK(V967)), V967&lt;0), "Number of Likes cannot be Negative",
IF(AND($AK$3, $AP$3, NOT(ISBLANK(W967)), W967&lt;0), "Number of Disikes cannot be Negative",
IF(AND($AL$3, $AP$3, NOT(ISBLANK(X967)), X967&lt;0), "Number of Shares cannot be Negative",
IF(AND($AM$3, $AP$3, NOT(ISBLANK(Y967)), Y967&lt;0), "Number of Flags cannot be Negative",
IF(AND(CONCATENATE(Z967:AH967)&lt;&gt;"", Z967=""), "Missing 1st Comment Source Name",
IF(AND(CONCATENATE(Z967:AH967)&lt;&gt;"", AB967=""), "Missing 1st Comment Message",
IF(AND($AN$3, $AP$3, CONCATENATE(Z967:AH967)&lt;&gt;"", AG967=""), "Missing 1st Comment Likes",
IF(AND($AO$3, $AP$3, CONCATENATE(Z967:AH967)&lt;&gt;"", AH967=""), "Missing 1st Comment Dislikes",
IF(AND(CONCATENATE(Z968:AH968)&lt;&gt;"", Z968=""), "Missing 2nd Comment Source Name",
IF(AND(CONCATENATE(Z968:AH968)&lt;&gt;"", AB968=""), "Missing 2nd Comment Message",
IF(AND($AN$3, $AP$3, CONCATENATE(Z968:AH968)&lt;&gt;"", AG968=""), "Missing 2nd Comment Likes",
IF(AND($AO$3, $AP$3, CONCATENATE(Z968:AH968)&lt;&gt;"", AH968=""), "Missing 2nd Comment Dislikes",
IF(AND(CONCATENATE(Z969:AH969)&lt;&gt;"", Z969=""), "Missing 3rd Comment Source Name",
IF(AND(CONCATENATE(Z969:AH969)&lt;&gt;"", AB969=""), "Missing 3rd Comment Message",
IF(AND($AN$3, $AP$3, CONCATENATE(Z969:AH969)&lt;&gt;"", AG969=""), "Missing 3rd Comment Likes",
IF(AND($AO$3, $AP$3, CONCATENATE(Z969:AH969)&lt;&gt;"", AH969=""), "Missing 3rd Comment Dislikes", "Valid"
)))))))))))))))))))))))))))))))))</f>
        <v>Unused</v>
      </c>
      <c r="C967" s="302"/>
      <c r="D967" s="316" t="s">
        <v>1608</v>
      </c>
      <c r="E967" s="317"/>
      <c r="F967" s="302"/>
      <c r="G967" s="302"/>
      <c r="H967" s="305"/>
      <c r="I967" s="317"/>
      <c r="J967" s="302"/>
      <c r="K967" s="302"/>
      <c r="L967" s="305"/>
      <c r="M967" s="319"/>
      <c r="N967" s="450"/>
      <c r="O967" s="451"/>
      <c r="P967" s="451"/>
      <c r="Q967" s="452"/>
      <c r="R967" s="453"/>
      <c r="S967" s="451"/>
      <c r="T967" s="451"/>
      <c r="U967" s="452"/>
      <c r="V967" s="453"/>
      <c r="W967" s="451"/>
      <c r="X967" s="451"/>
      <c r="Y967" s="454"/>
      <c r="Z967" s="325"/>
      <c r="AA967" s="305"/>
      <c r="AB967" s="319"/>
      <c r="AC967" s="302"/>
      <c r="AD967" s="302"/>
      <c r="AE967" s="302"/>
      <c r="AF967" s="305"/>
      <c r="AG967" s="328"/>
      <c r="AH967" s="455"/>
      <c r="AI967" s="108"/>
      <c r="AJ967" s="108"/>
      <c r="AK967" s="108"/>
      <c r="AL967" s="108"/>
      <c r="AM967" s="108"/>
      <c r="AN967" s="108"/>
      <c r="AO967" s="108"/>
      <c r="AP967" s="108"/>
      <c r="AQ967" s="108"/>
    </row>
    <row r="968" ht="22.5" customHeight="1">
      <c r="B968" s="331"/>
      <c r="D968" s="332"/>
      <c r="E968" s="331"/>
      <c r="H968" s="327"/>
      <c r="I968" s="331"/>
      <c r="L968" s="327"/>
      <c r="M968" s="331"/>
      <c r="N968" s="333"/>
      <c r="O968" s="334"/>
      <c r="P968" s="334"/>
      <c r="Q968" s="335"/>
      <c r="R968" s="336"/>
      <c r="S968" s="334"/>
      <c r="T968" s="334"/>
      <c r="U968" s="335"/>
      <c r="V968" s="336"/>
      <c r="W968" s="334"/>
      <c r="X968" s="334"/>
      <c r="Y968" s="337"/>
      <c r="Z968" s="338"/>
      <c r="AA968" s="327"/>
      <c r="AB968" s="326"/>
      <c r="AF968" s="327"/>
      <c r="AG968" s="339"/>
      <c r="AH968" s="456"/>
      <c r="AI968" s="108"/>
      <c r="AJ968" s="108"/>
      <c r="AK968" s="108"/>
      <c r="AL968" s="108"/>
      <c r="AM968" s="108"/>
      <c r="AN968" s="108"/>
      <c r="AO968" s="108"/>
      <c r="AP968" s="108"/>
      <c r="AQ968" s="108"/>
    </row>
    <row r="969" ht="22.5" customHeight="1">
      <c r="B969" s="181"/>
      <c r="C969" s="309"/>
      <c r="D969" s="341"/>
      <c r="E969" s="181"/>
      <c r="F969" s="309"/>
      <c r="G969" s="309"/>
      <c r="H969" s="310"/>
      <c r="I969" s="181"/>
      <c r="J969" s="309"/>
      <c r="K969" s="309"/>
      <c r="L969" s="310"/>
      <c r="M969" s="181"/>
      <c r="N969" s="342"/>
      <c r="O969" s="343"/>
      <c r="P969" s="343"/>
      <c r="Q969" s="344"/>
      <c r="R969" s="345"/>
      <c r="S969" s="343"/>
      <c r="T969" s="343"/>
      <c r="U969" s="344"/>
      <c r="V969" s="345"/>
      <c r="W969" s="343"/>
      <c r="X969" s="343"/>
      <c r="Y969" s="346"/>
      <c r="Z969" s="347"/>
      <c r="AA969" s="310"/>
      <c r="AB969" s="348"/>
      <c r="AC969" s="309"/>
      <c r="AD969" s="309"/>
      <c r="AE969" s="309"/>
      <c r="AF969" s="310"/>
      <c r="AG969" s="349"/>
      <c r="AH969" s="457"/>
      <c r="AI969" s="108"/>
      <c r="AJ969" s="108"/>
      <c r="AK969" s="108"/>
      <c r="AL969" s="108"/>
      <c r="AM969" s="108"/>
      <c r="AN969" s="108"/>
      <c r="AO969" s="108"/>
      <c r="AP969" s="108"/>
      <c r="AQ969" s="108"/>
    </row>
    <row r="970" ht="22.5" customHeight="1">
      <c r="B970" s="315" t="str">
        <f>IF(ISBLANK(D970), "Missing ID",
IF(CONCATENATE(E970:AG972)="", "Unused",
IF(AND(ISBLANK(E970), ISBLANK(I970)), "Missing Headline and Content",
IF(ISBLANK(M970), "Missing Is True",
IF(AND(M970&lt;&gt;"Yes", M970&lt;&gt;"No"), "Is True must be Yes or No",
IF(AND($AJ$3, NOT(ISBLANK(N970)), NOT(ISNUMBER(N970))), "Changes to Followers for Likes must be a Number",
IF(AND($AK$3, NOT(ISBLANK(O970)), NOT(ISNUMBER(O970))), "Changes to Followers for Disikes must be a Number",
IF(AND($AL$3, NOT(ISBLANK(P970)), NOT(ISNUMBER(P970))), "Changes to Followers for Shares must be a Number",
IF(AND($AM$3, NOT(ISBLANK(Q970)), NOT(ISNUMBER(Q970))), "Changes to Followers for Flags must be a Number",
IF(AND($AJ$3, NOT(ISBLANK(R970)), NOT(ISNUMBER(R970))), "Changes to Credibility for Likes must be a Number",
IF(AND($AK$3, NOT(ISBLANK(S970)), NOT(ISNUMBER(S970))), "Changes to Credibility for Disikes must be a Number",
IF(AND($AL$3, NOT(ISBLANK(T970)), NOT(ISNUMBER(T970))), "Changes to Credibility for Shares must be a Number",
IF(AND($AM$3, NOT(ISBLANK(U970)), NOT(ISNUMBER(U970))), "Changes to Credibility for Flags must be a Number",
IF(AND($AJ$3, $AP$3, NOT(ISBLANK(V970)), NOT(ISNUMBER(V970))), "Number of Likes must be a Number",
IF(AND($AK$3, $AP$3, NOT(ISBLANK(W970)), NOT(ISNUMBER(W970))), "Number of Disikes must be a Number",
IF(AND($AL$3, $AP$3, NOT(ISBLANK(X970)), NOT(ISNUMBER(X970))), "Number of Shares must be a Number",
IF(AND($AM$3, $AP$3, NOT(ISBLANK(Y970)), NOT(ISNUMBER(Y970))), "Number of Flags must be a Number",
IF(AND($AJ$3, $AP$3, NOT(ISBLANK(V970)), V970&lt;0), "Number of Likes cannot be Negative",
IF(AND($AK$3, $AP$3, NOT(ISBLANK(W970)), W970&lt;0), "Number of Disikes cannot be Negative",
IF(AND($AL$3, $AP$3, NOT(ISBLANK(X970)), X970&lt;0), "Number of Shares cannot be Negative",
IF(AND($AM$3, $AP$3, NOT(ISBLANK(Y970)), Y970&lt;0), "Number of Flags cannot be Negative",
IF(AND(CONCATENATE(Z970:AH970)&lt;&gt;"", Z970=""), "Missing 1st Comment Source Name",
IF(AND(CONCATENATE(Z970:AH970)&lt;&gt;"", AB970=""), "Missing 1st Comment Message",
IF(AND($AN$3, $AP$3, CONCATENATE(Z970:AH970)&lt;&gt;"", AG970=""), "Missing 1st Comment Likes",
IF(AND($AO$3, $AP$3, CONCATENATE(Z970:AH970)&lt;&gt;"", AH970=""), "Missing 1st Comment Dislikes",
IF(AND(CONCATENATE(Z971:AH971)&lt;&gt;"", Z971=""), "Missing 2nd Comment Source Name",
IF(AND(CONCATENATE(Z971:AH971)&lt;&gt;"", AB971=""), "Missing 2nd Comment Message",
IF(AND($AN$3, $AP$3, CONCATENATE(Z971:AH971)&lt;&gt;"", AG971=""), "Missing 2nd Comment Likes",
IF(AND($AO$3, $AP$3, CONCATENATE(Z971:AH971)&lt;&gt;"", AH971=""), "Missing 2nd Comment Dislikes",
IF(AND(CONCATENATE(Z972:AH972)&lt;&gt;"", Z972=""), "Missing 3rd Comment Source Name",
IF(AND(CONCATENATE(Z972:AH972)&lt;&gt;"", AB972=""), "Missing 3rd Comment Message",
IF(AND($AN$3, $AP$3, CONCATENATE(Z972:AH972)&lt;&gt;"", AG972=""), "Missing 3rd Comment Likes",
IF(AND($AO$3, $AP$3, CONCATENATE(Z972:AH972)&lt;&gt;"", AH972=""), "Missing 3rd Comment Dislikes", "Valid"
)))))))))))))))))))))))))))))))))</f>
        <v>Unused</v>
      </c>
      <c r="C970" s="302"/>
      <c r="D970" s="351" t="s">
        <v>1609</v>
      </c>
      <c r="E970" s="352"/>
      <c r="F970" s="302"/>
      <c r="G970" s="302"/>
      <c r="H970" s="305"/>
      <c r="I970" s="352"/>
      <c r="J970" s="302"/>
      <c r="K970" s="302"/>
      <c r="L970" s="305"/>
      <c r="M970" s="354"/>
      <c r="N970" s="355"/>
      <c r="O970" s="356"/>
      <c r="P970" s="356"/>
      <c r="Q970" s="357"/>
      <c r="R970" s="358"/>
      <c r="S970" s="356"/>
      <c r="T970" s="356"/>
      <c r="U970" s="357"/>
      <c r="V970" s="358"/>
      <c r="W970" s="356"/>
      <c r="X970" s="356"/>
      <c r="Y970" s="359"/>
      <c r="Z970" s="360"/>
      <c r="AA970" s="305"/>
      <c r="AB970" s="354"/>
      <c r="AC970" s="302"/>
      <c r="AD970" s="302"/>
      <c r="AE970" s="302"/>
      <c r="AF970" s="305"/>
      <c r="AG970" s="361"/>
      <c r="AH970" s="458"/>
      <c r="AI970" s="108"/>
      <c r="AJ970" s="108"/>
      <c r="AK970" s="108"/>
      <c r="AL970" s="108"/>
      <c r="AM970" s="108"/>
      <c r="AN970" s="108"/>
      <c r="AO970" s="108"/>
      <c r="AP970" s="108"/>
      <c r="AQ970" s="108"/>
    </row>
    <row r="971" ht="22.5" customHeight="1">
      <c r="B971" s="331"/>
      <c r="D971" s="363"/>
      <c r="E971" s="331"/>
      <c r="H971" s="327"/>
      <c r="I971" s="331"/>
      <c r="L971" s="327"/>
      <c r="M971" s="331"/>
      <c r="N971" s="333"/>
      <c r="O971" s="334"/>
      <c r="P971" s="334"/>
      <c r="Q971" s="335"/>
      <c r="R971" s="336"/>
      <c r="S971" s="334"/>
      <c r="T971" s="334"/>
      <c r="U971" s="335"/>
      <c r="V971" s="336"/>
      <c r="W971" s="334"/>
      <c r="X971" s="334"/>
      <c r="Y971" s="337"/>
      <c r="Z971" s="364"/>
      <c r="AA971" s="327"/>
      <c r="AB971" s="365"/>
      <c r="AF971" s="327"/>
      <c r="AG971" s="366"/>
      <c r="AH971" s="367"/>
      <c r="AI971" s="108"/>
      <c r="AJ971" s="108"/>
      <c r="AK971" s="108"/>
      <c r="AL971" s="108"/>
      <c r="AM971" s="108"/>
      <c r="AN971" s="108"/>
      <c r="AO971" s="108"/>
      <c r="AP971" s="108"/>
      <c r="AQ971" s="108"/>
    </row>
    <row r="972" ht="22.5" customHeight="1">
      <c r="B972" s="181"/>
      <c r="C972" s="309"/>
      <c r="D972" s="368"/>
      <c r="E972" s="181"/>
      <c r="F972" s="309"/>
      <c r="G972" s="309"/>
      <c r="H972" s="310"/>
      <c r="I972" s="181"/>
      <c r="J972" s="309"/>
      <c r="K972" s="309"/>
      <c r="L972" s="310"/>
      <c r="M972" s="181"/>
      <c r="N972" s="342"/>
      <c r="O972" s="343"/>
      <c r="P972" s="343"/>
      <c r="Q972" s="344"/>
      <c r="R972" s="345"/>
      <c r="S972" s="343"/>
      <c r="T972" s="343"/>
      <c r="U972" s="344"/>
      <c r="V972" s="345"/>
      <c r="W972" s="343"/>
      <c r="X972" s="343"/>
      <c r="Y972" s="346"/>
      <c r="Z972" s="369"/>
      <c r="AA972" s="310"/>
      <c r="AB972" s="370"/>
      <c r="AC972" s="309"/>
      <c r="AD972" s="309"/>
      <c r="AE972" s="309"/>
      <c r="AF972" s="310"/>
      <c r="AG972" s="371"/>
      <c r="AH972" s="372"/>
      <c r="AI972" s="108"/>
      <c r="AJ972" s="108"/>
      <c r="AK972" s="108"/>
      <c r="AL972" s="108"/>
      <c r="AM972" s="108"/>
      <c r="AN972" s="108"/>
      <c r="AO972" s="108"/>
      <c r="AP972" s="108"/>
      <c r="AQ972" s="108"/>
    </row>
    <row r="973" ht="22.5" customHeight="1">
      <c r="B973" s="315" t="str">
        <f>IF(ISBLANK(D973), "Missing ID",
IF(CONCATENATE(E973:AG975)="", "Unused",
IF(AND(ISBLANK(E973), ISBLANK(I973)), "Missing Headline and Content",
IF(ISBLANK(M973), "Missing Is True",
IF(AND(M973&lt;&gt;"Yes", M973&lt;&gt;"No"), "Is True must be Yes or No",
IF(AND($AJ$3, NOT(ISBLANK(N973)), NOT(ISNUMBER(N973))), "Changes to Followers for Likes must be a Number",
IF(AND($AK$3, NOT(ISBLANK(O973)), NOT(ISNUMBER(O973))), "Changes to Followers for Disikes must be a Number",
IF(AND($AL$3, NOT(ISBLANK(P973)), NOT(ISNUMBER(P973))), "Changes to Followers for Shares must be a Number",
IF(AND($AM$3, NOT(ISBLANK(Q973)), NOT(ISNUMBER(Q973))), "Changes to Followers for Flags must be a Number",
IF(AND($AJ$3, NOT(ISBLANK(R973)), NOT(ISNUMBER(R973))), "Changes to Credibility for Likes must be a Number",
IF(AND($AK$3, NOT(ISBLANK(S973)), NOT(ISNUMBER(S973))), "Changes to Credibility for Disikes must be a Number",
IF(AND($AL$3, NOT(ISBLANK(T973)), NOT(ISNUMBER(T973))), "Changes to Credibility for Shares must be a Number",
IF(AND($AM$3, NOT(ISBLANK(U973)), NOT(ISNUMBER(U973))), "Changes to Credibility for Flags must be a Number",
IF(AND($AJ$3, $AP$3, NOT(ISBLANK(V973)), NOT(ISNUMBER(V973))), "Number of Likes must be a Number",
IF(AND($AK$3, $AP$3, NOT(ISBLANK(W973)), NOT(ISNUMBER(W973))), "Number of Disikes must be a Number",
IF(AND($AL$3, $AP$3, NOT(ISBLANK(X973)), NOT(ISNUMBER(X973))), "Number of Shares must be a Number",
IF(AND($AM$3, $AP$3, NOT(ISBLANK(Y973)), NOT(ISNUMBER(Y973))), "Number of Flags must be a Number",
IF(AND($AJ$3, $AP$3, NOT(ISBLANK(V973)), V973&lt;0), "Number of Likes cannot be Negative",
IF(AND($AK$3, $AP$3, NOT(ISBLANK(W973)), W973&lt;0), "Number of Disikes cannot be Negative",
IF(AND($AL$3, $AP$3, NOT(ISBLANK(X973)), X973&lt;0), "Number of Shares cannot be Negative",
IF(AND($AM$3, $AP$3, NOT(ISBLANK(Y973)), Y973&lt;0), "Number of Flags cannot be Negative",
IF(AND(CONCATENATE(Z973:AH973)&lt;&gt;"", Z973=""), "Missing 1st Comment Source Name",
IF(AND(CONCATENATE(Z973:AH973)&lt;&gt;"", AB973=""), "Missing 1st Comment Message",
IF(AND($AN$3, $AP$3, CONCATENATE(Z973:AH973)&lt;&gt;"", AG973=""), "Missing 1st Comment Likes",
IF(AND($AO$3, $AP$3, CONCATENATE(Z973:AH973)&lt;&gt;"", AH973=""), "Missing 1st Comment Dislikes",
IF(AND(CONCATENATE(Z974:AH974)&lt;&gt;"", Z974=""), "Missing 2nd Comment Source Name",
IF(AND(CONCATENATE(Z974:AH974)&lt;&gt;"", AB974=""), "Missing 2nd Comment Message",
IF(AND($AN$3, $AP$3, CONCATENATE(Z974:AH974)&lt;&gt;"", AG974=""), "Missing 2nd Comment Likes",
IF(AND($AO$3, $AP$3, CONCATENATE(Z974:AH974)&lt;&gt;"", AH974=""), "Missing 2nd Comment Dislikes",
IF(AND(CONCATENATE(Z975:AH975)&lt;&gt;"", Z975=""), "Missing 3rd Comment Source Name",
IF(AND(CONCATENATE(Z975:AH975)&lt;&gt;"", AB975=""), "Missing 3rd Comment Message",
IF(AND($AN$3, $AP$3, CONCATENATE(Z975:AH975)&lt;&gt;"", AG975=""), "Missing 3rd Comment Likes",
IF(AND($AO$3, $AP$3, CONCATENATE(Z975:AH975)&lt;&gt;"", AH975=""), "Missing 3rd Comment Dislikes", "Valid"
)))))))))))))))))))))))))))))))))</f>
        <v>Unused</v>
      </c>
      <c r="C973" s="302"/>
      <c r="D973" s="316" t="s">
        <v>1610</v>
      </c>
      <c r="E973" s="317"/>
      <c r="F973" s="302"/>
      <c r="G973" s="302"/>
      <c r="H973" s="305"/>
      <c r="I973" s="317"/>
      <c r="J973" s="302"/>
      <c r="K973" s="302"/>
      <c r="L973" s="305"/>
      <c r="M973" s="319"/>
      <c r="N973" s="450"/>
      <c r="O973" s="451"/>
      <c r="P973" s="451"/>
      <c r="Q973" s="452"/>
      <c r="R973" s="453"/>
      <c r="S973" s="451"/>
      <c r="T973" s="451"/>
      <c r="U973" s="452"/>
      <c r="V973" s="453"/>
      <c r="W973" s="451"/>
      <c r="X973" s="451"/>
      <c r="Y973" s="454"/>
      <c r="Z973" s="325"/>
      <c r="AA973" s="305"/>
      <c r="AB973" s="319"/>
      <c r="AC973" s="302"/>
      <c r="AD973" s="302"/>
      <c r="AE973" s="302"/>
      <c r="AF973" s="305"/>
      <c r="AG973" s="328"/>
      <c r="AH973" s="455"/>
      <c r="AI973" s="108"/>
      <c r="AJ973" s="108"/>
      <c r="AK973" s="108"/>
      <c r="AL973" s="108"/>
      <c r="AM973" s="108"/>
      <c r="AN973" s="108"/>
      <c r="AO973" s="108"/>
      <c r="AP973" s="108"/>
      <c r="AQ973" s="108"/>
    </row>
    <row r="974" ht="22.5" customHeight="1">
      <c r="B974" s="331"/>
      <c r="D974" s="332"/>
      <c r="E974" s="331"/>
      <c r="H974" s="327"/>
      <c r="I974" s="331"/>
      <c r="L974" s="327"/>
      <c r="M974" s="331"/>
      <c r="N974" s="333"/>
      <c r="O974" s="334"/>
      <c r="P974" s="334"/>
      <c r="Q974" s="335"/>
      <c r="R974" s="336"/>
      <c r="S974" s="334"/>
      <c r="T974" s="334"/>
      <c r="U974" s="335"/>
      <c r="V974" s="336"/>
      <c r="W974" s="334"/>
      <c r="X974" s="334"/>
      <c r="Y974" s="337"/>
      <c r="Z974" s="338"/>
      <c r="AA974" s="327"/>
      <c r="AB974" s="326"/>
      <c r="AF974" s="327"/>
      <c r="AG974" s="339"/>
      <c r="AH974" s="456"/>
      <c r="AI974" s="108"/>
      <c r="AJ974" s="108"/>
      <c r="AK974" s="108"/>
      <c r="AL974" s="108"/>
      <c r="AM974" s="108"/>
      <c r="AN974" s="108"/>
      <c r="AO974" s="108"/>
      <c r="AP974" s="108"/>
      <c r="AQ974" s="108"/>
    </row>
    <row r="975" ht="22.5" customHeight="1">
      <c r="B975" s="181"/>
      <c r="C975" s="309"/>
      <c r="D975" s="341"/>
      <c r="E975" s="181"/>
      <c r="F975" s="309"/>
      <c r="G975" s="309"/>
      <c r="H975" s="310"/>
      <c r="I975" s="181"/>
      <c r="J975" s="309"/>
      <c r="K975" s="309"/>
      <c r="L975" s="310"/>
      <c r="M975" s="181"/>
      <c r="N975" s="342"/>
      <c r="O975" s="343"/>
      <c r="P975" s="343"/>
      <c r="Q975" s="344"/>
      <c r="R975" s="345"/>
      <c r="S975" s="343"/>
      <c r="T975" s="343"/>
      <c r="U975" s="344"/>
      <c r="V975" s="345"/>
      <c r="W975" s="343"/>
      <c r="X975" s="343"/>
      <c r="Y975" s="346"/>
      <c r="Z975" s="347"/>
      <c r="AA975" s="310"/>
      <c r="AB975" s="348"/>
      <c r="AC975" s="309"/>
      <c r="AD975" s="309"/>
      <c r="AE975" s="309"/>
      <c r="AF975" s="310"/>
      <c r="AG975" s="349"/>
      <c r="AH975" s="457"/>
      <c r="AI975" s="108"/>
      <c r="AJ975" s="108"/>
      <c r="AK975" s="108"/>
      <c r="AL975" s="108"/>
      <c r="AM975" s="108"/>
      <c r="AN975" s="108"/>
      <c r="AO975" s="108"/>
      <c r="AP975" s="108"/>
      <c r="AQ975" s="108"/>
    </row>
    <row r="976" ht="22.5" customHeight="1">
      <c r="B976" s="315" t="str">
        <f>IF(ISBLANK(D976), "Missing ID",
IF(CONCATENATE(E976:AG978)="", "Unused",
IF(AND(ISBLANK(E976), ISBLANK(I976)), "Missing Headline and Content",
IF(ISBLANK(M976), "Missing Is True",
IF(AND(M976&lt;&gt;"Yes", M976&lt;&gt;"No"), "Is True must be Yes or No",
IF(AND($AJ$3, NOT(ISBLANK(N976)), NOT(ISNUMBER(N976))), "Changes to Followers for Likes must be a Number",
IF(AND($AK$3, NOT(ISBLANK(O976)), NOT(ISNUMBER(O976))), "Changes to Followers for Disikes must be a Number",
IF(AND($AL$3, NOT(ISBLANK(P976)), NOT(ISNUMBER(P976))), "Changes to Followers for Shares must be a Number",
IF(AND($AM$3, NOT(ISBLANK(Q976)), NOT(ISNUMBER(Q976))), "Changes to Followers for Flags must be a Number",
IF(AND($AJ$3, NOT(ISBLANK(R976)), NOT(ISNUMBER(R976))), "Changes to Credibility for Likes must be a Number",
IF(AND($AK$3, NOT(ISBLANK(S976)), NOT(ISNUMBER(S976))), "Changes to Credibility for Disikes must be a Number",
IF(AND($AL$3, NOT(ISBLANK(T976)), NOT(ISNUMBER(T976))), "Changes to Credibility for Shares must be a Number",
IF(AND($AM$3, NOT(ISBLANK(U976)), NOT(ISNUMBER(U976))), "Changes to Credibility for Flags must be a Number",
IF(AND($AJ$3, $AP$3, NOT(ISBLANK(V976)), NOT(ISNUMBER(V976))), "Number of Likes must be a Number",
IF(AND($AK$3, $AP$3, NOT(ISBLANK(W976)), NOT(ISNUMBER(W976))), "Number of Disikes must be a Number",
IF(AND($AL$3, $AP$3, NOT(ISBLANK(X976)), NOT(ISNUMBER(X976))), "Number of Shares must be a Number",
IF(AND($AM$3, $AP$3, NOT(ISBLANK(Y976)), NOT(ISNUMBER(Y976))), "Number of Flags must be a Number",
IF(AND($AJ$3, $AP$3, NOT(ISBLANK(V976)), V976&lt;0), "Number of Likes cannot be Negative",
IF(AND($AK$3, $AP$3, NOT(ISBLANK(W976)), W976&lt;0), "Number of Disikes cannot be Negative",
IF(AND($AL$3, $AP$3, NOT(ISBLANK(X976)), X976&lt;0), "Number of Shares cannot be Negative",
IF(AND($AM$3, $AP$3, NOT(ISBLANK(Y976)), Y976&lt;0), "Number of Flags cannot be Negative",
IF(AND(CONCATENATE(Z976:AH976)&lt;&gt;"", Z976=""), "Missing 1st Comment Source Name",
IF(AND(CONCATENATE(Z976:AH976)&lt;&gt;"", AB976=""), "Missing 1st Comment Message",
IF(AND($AN$3, $AP$3, CONCATENATE(Z976:AH976)&lt;&gt;"", AG976=""), "Missing 1st Comment Likes",
IF(AND($AO$3, $AP$3, CONCATENATE(Z976:AH976)&lt;&gt;"", AH976=""), "Missing 1st Comment Dislikes",
IF(AND(CONCATENATE(Z977:AH977)&lt;&gt;"", Z977=""), "Missing 2nd Comment Source Name",
IF(AND(CONCATENATE(Z977:AH977)&lt;&gt;"", AB977=""), "Missing 2nd Comment Message",
IF(AND($AN$3, $AP$3, CONCATENATE(Z977:AH977)&lt;&gt;"", AG977=""), "Missing 2nd Comment Likes",
IF(AND($AO$3, $AP$3, CONCATENATE(Z977:AH977)&lt;&gt;"", AH977=""), "Missing 2nd Comment Dislikes",
IF(AND(CONCATENATE(Z978:AH978)&lt;&gt;"", Z978=""), "Missing 3rd Comment Source Name",
IF(AND(CONCATENATE(Z978:AH978)&lt;&gt;"", AB978=""), "Missing 3rd Comment Message",
IF(AND($AN$3, $AP$3, CONCATENATE(Z978:AH978)&lt;&gt;"", AG978=""), "Missing 3rd Comment Likes",
IF(AND($AO$3, $AP$3, CONCATENATE(Z978:AH978)&lt;&gt;"", AH978=""), "Missing 3rd Comment Dislikes", "Valid"
)))))))))))))))))))))))))))))))))</f>
        <v>Unused</v>
      </c>
      <c r="C976" s="302"/>
      <c r="D976" s="351" t="s">
        <v>1611</v>
      </c>
      <c r="E976" s="352"/>
      <c r="F976" s="302"/>
      <c r="G976" s="302"/>
      <c r="H976" s="305"/>
      <c r="I976" s="352"/>
      <c r="J976" s="302"/>
      <c r="K976" s="302"/>
      <c r="L976" s="305"/>
      <c r="M976" s="354"/>
      <c r="N976" s="355"/>
      <c r="O976" s="356"/>
      <c r="P976" s="356"/>
      <c r="Q976" s="357"/>
      <c r="R976" s="358"/>
      <c r="S976" s="356"/>
      <c r="T976" s="356"/>
      <c r="U976" s="357"/>
      <c r="V976" s="358"/>
      <c r="W976" s="356"/>
      <c r="X976" s="356"/>
      <c r="Y976" s="359"/>
      <c r="Z976" s="360"/>
      <c r="AA976" s="305"/>
      <c r="AB976" s="354"/>
      <c r="AC976" s="302"/>
      <c r="AD976" s="302"/>
      <c r="AE976" s="302"/>
      <c r="AF976" s="305"/>
      <c r="AG976" s="361"/>
      <c r="AH976" s="458"/>
      <c r="AI976" s="108"/>
      <c r="AJ976" s="108"/>
      <c r="AK976" s="108"/>
      <c r="AL976" s="108"/>
      <c r="AM976" s="108"/>
      <c r="AN976" s="108"/>
      <c r="AO976" s="108"/>
      <c r="AP976" s="108"/>
      <c r="AQ976" s="108"/>
    </row>
    <row r="977" ht="22.5" customHeight="1">
      <c r="B977" s="331"/>
      <c r="D977" s="363"/>
      <c r="E977" s="331"/>
      <c r="H977" s="327"/>
      <c r="I977" s="331"/>
      <c r="L977" s="327"/>
      <c r="M977" s="331"/>
      <c r="N977" s="333"/>
      <c r="O977" s="334"/>
      <c r="P977" s="334"/>
      <c r="Q977" s="335"/>
      <c r="R977" s="336"/>
      <c r="S977" s="334"/>
      <c r="T977" s="334"/>
      <c r="U977" s="335"/>
      <c r="V977" s="336"/>
      <c r="W977" s="334"/>
      <c r="X977" s="334"/>
      <c r="Y977" s="337"/>
      <c r="Z977" s="364"/>
      <c r="AA977" s="327"/>
      <c r="AB977" s="365"/>
      <c r="AF977" s="327"/>
      <c r="AG977" s="366"/>
      <c r="AH977" s="367"/>
      <c r="AI977" s="108"/>
      <c r="AJ977" s="108"/>
      <c r="AK977" s="108"/>
      <c r="AL977" s="108"/>
      <c r="AM977" s="108"/>
      <c r="AN977" s="108"/>
      <c r="AO977" s="108"/>
      <c r="AP977" s="108"/>
      <c r="AQ977" s="108"/>
    </row>
    <row r="978" ht="22.5" customHeight="1">
      <c r="B978" s="181"/>
      <c r="C978" s="309"/>
      <c r="D978" s="368"/>
      <c r="E978" s="181"/>
      <c r="F978" s="309"/>
      <c r="G978" s="309"/>
      <c r="H978" s="310"/>
      <c r="I978" s="181"/>
      <c r="J978" s="309"/>
      <c r="K978" s="309"/>
      <c r="L978" s="310"/>
      <c r="M978" s="181"/>
      <c r="N978" s="342"/>
      <c r="O978" s="343"/>
      <c r="P978" s="343"/>
      <c r="Q978" s="344"/>
      <c r="R978" s="345"/>
      <c r="S978" s="343"/>
      <c r="T978" s="343"/>
      <c r="U978" s="344"/>
      <c r="V978" s="345"/>
      <c r="W978" s="343"/>
      <c r="X978" s="343"/>
      <c r="Y978" s="346"/>
      <c r="Z978" s="369"/>
      <c r="AA978" s="310"/>
      <c r="AB978" s="370"/>
      <c r="AC978" s="309"/>
      <c r="AD978" s="309"/>
      <c r="AE978" s="309"/>
      <c r="AF978" s="310"/>
      <c r="AG978" s="371"/>
      <c r="AH978" s="372"/>
      <c r="AI978" s="108"/>
      <c r="AJ978" s="108"/>
      <c r="AK978" s="108"/>
      <c r="AL978" s="108"/>
      <c r="AM978" s="108"/>
      <c r="AN978" s="108"/>
      <c r="AO978" s="108"/>
      <c r="AP978" s="108"/>
      <c r="AQ978" s="108"/>
    </row>
    <row r="979" ht="22.5" customHeight="1">
      <c r="B979" s="315" t="str">
        <f>IF(ISBLANK(D979), "Missing ID",
IF(CONCATENATE(E979:AG981)="", "Unused",
IF(AND(ISBLANK(E979), ISBLANK(I979)), "Missing Headline and Content",
IF(ISBLANK(M979), "Missing Is True",
IF(AND(M979&lt;&gt;"Yes", M979&lt;&gt;"No"), "Is True must be Yes or No",
IF(AND($AJ$3, NOT(ISBLANK(N979)), NOT(ISNUMBER(N979))), "Changes to Followers for Likes must be a Number",
IF(AND($AK$3, NOT(ISBLANK(O979)), NOT(ISNUMBER(O979))), "Changes to Followers for Disikes must be a Number",
IF(AND($AL$3, NOT(ISBLANK(P979)), NOT(ISNUMBER(P979))), "Changes to Followers for Shares must be a Number",
IF(AND($AM$3, NOT(ISBLANK(Q979)), NOT(ISNUMBER(Q979))), "Changes to Followers for Flags must be a Number",
IF(AND($AJ$3, NOT(ISBLANK(R979)), NOT(ISNUMBER(R979))), "Changes to Credibility for Likes must be a Number",
IF(AND($AK$3, NOT(ISBLANK(S979)), NOT(ISNUMBER(S979))), "Changes to Credibility for Disikes must be a Number",
IF(AND($AL$3, NOT(ISBLANK(T979)), NOT(ISNUMBER(T979))), "Changes to Credibility for Shares must be a Number",
IF(AND($AM$3, NOT(ISBLANK(U979)), NOT(ISNUMBER(U979))), "Changes to Credibility for Flags must be a Number",
IF(AND($AJ$3, $AP$3, NOT(ISBLANK(V979)), NOT(ISNUMBER(V979))), "Number of Likes must be a Number",
IF(AND($AK$3, $AP$3, NOT(ISBLANK(W979)), NOT(ISNUMBER(W979))), "Number of Disikes must be a Number",
IF(AND($AL$3, $AP$3, NOT(ISBLANK(X979)), NOT(ISNUMBER(X979))), "Number of Shares must be a Number",
IF(AND($AM$3, $AP$3, NOT(ISBLANK(Y979)), NOT(ISNUMBER(Y979))), "Number of Flags must be a Number",
IF(AND($AJ$3, $AP$3, NOT(ISBLANK(V979)), V979&lt;0), "Number of Likes cannot be Negative",
IF(AND($AK$3, $AP$3, NOT(ISBLANK(W979)), W979&lt;0), "Number of Disikes cannot be Negative",
IF(AND($AL$3, $AP$3, NOT(ISBLANK(X979)), X979&lt;0), "Number of Shares cannot be Negative",
IF(AND($AM$3, $AP$3, NOT(ISBLANK(Y979)), Y979&lt;0), "Number of Flags cannot be Negative",
IF(AND(CONCATENATE(Z979:AH979)&lt;&gt;"", Z979=""), "Missing 1st Comment Source Name",
IF(AND(CONCATENATE(Z979:AH979)&lt;&gt;"", AB979=""), "Missing 1st Comment Message",
IF(AND($AN$3, $AP$3, CONCATENATE(Z979:AH979)&lt;&gt;"", AG979=""), "Missing 1st Comment Likes",
IF(AND($AO$3, $AP$3, CONCATENATE(Z979:AH979)&lt;&gt;"", AH979=""), "Missing 1st Comment Dislikes",
IF(AND(CONCATENATE(Z980:AH980)&lt;&gt;"", Z980=""), "Missing 2nd Comment Source Name",
IF(AND(CONCATENATE(Z980:AH980)&lt;&gt;"", AB980=""), "Missing 2nd Comment Message",
IF(AND($AN$3, $AP$3, CONCATENATE(Z980:AH980)&lt;&gt;"", AG980=""), "Missing 2nd Comment Likes",
IF(AND($AO$3, $AP$3, CONCATENATE(Z980:AH980)&lt;&gt;"", AH980=""), "Missing 2nd Comment Dislikes",
IF(AND(CONCATENATE(Z981:AH981)&lt;&gt;"", Z981=""), "Missing 3rd Comment Source Name",
IF(AND(CONCATENATE(Z981:AH981)&lt;&gt;"", AB981=""), "Missing 3rd Comment Message",
IF(AND($AN$3, $AP$3, CONCATENATE(Z981:AH981)&lt;&gt;"", AG981=""), "Missing 3rd Comment Likes",
IF(AND($AO$3, $AP$3, CONCATENATE(Z981:AH981)&lt;&gt;"", AH981=""), "Missing 3rd Comment Dislikes", "Valid"
)))))))))))))))))))))))))))))))))</f>
        <v>Unused</v>
      </c>
      <c r="C979" s="302"/>
      <c r="D979" s="316" t="s">
        <v>1612</v>
      </c>
      <c r="E979" s="317"/>
      <c r="F979" s="302"/>
      <c r="G979" s="302"/>
      <c r="H979" s="305"/>
      <c r="I979" s="317"/>
      <c r="J979" s="302"/>
      <c r="K979" s="302"/>
      <c r="L979" s="305"/>
      <c r="M979" s="319"/>
      <c r="N979" s="450"/>
      <c r="O979" s="451"/>
      <c r="P979" s="451"/>
      <c r="Q979" s="452"/>
      <c r="R979" s="453"/>
      <c r="S979" s="451"/>
      <c r="T979" s="451"/>
      <c r="U979" s="452"/>
      <c r="V979" s="453"/>
      <c r="W979" s="451"/>
      <c r="X979" s="451"/>
      <c r="Y979" s="454"/>
      <c r="Z979" s="325"/>
      <c r="AA979" s="305"/>
      <c r="AB979" s="319"/>
      <c r="AC979" s="302"/>
      <c r="AD979" s="302"/>
      <c r="AE979" s="302"/>
      <c r="AF979" s="305"/>
      <c r="AG979" s="328"/>
      <c r="AH979" s="455"/>
      <c r="AI979" s="108"/>
      <c r="AJ979" s="108"/>
      <c r="AK979" s="108"/>
      <c r="AL979" s="108"/>
      <c r="AM979" s="108"/>
      <c r="AN979" s="108"/>
      <c r="AO979" s="108"/>
      <c r="AP979" s="108"/>
      <c r="AQ979" s="108"/>
    </row>
    <row r="980" ht="22.5" customHeight="1">
      <c r="B980" s="331"/>
      <c r="D980" s="332"/>
      <c r="E980" s="331"/>
      <c r="H980" s="327"/>
      <c r="I980" s="331"/>
      <c r="L980" s="327"/>
      <c r="M980" s="331"/>
      <c r="N980" s="333"/>
      <c r="O980" s="334"/>
      <c r="P980" s="334"/>
      <c r="Q980" s="335"/>
      <c r="R980" s="336"/>
      <c r="S980" s="334"/>
      <c r="T980" s="334"/>
      <c r="U980" s="335"/>
      <c r="V980" s="336"/>
      <c r="W980" s="334"/>
      <c r="X980" s="334"/>
      <c r="Y980" s="337"/>
      <c r="Z980" s="338"/>
      <c r="AA980" s="327"/>
      <c r="AB980" s="326"/>
      <c r="AF980" s="327"/>
      <c r="AG980" s="339"/>
      <c r="AH980" s="456"/>
      <c r="AI980" s="108"/>
      <c r="AJ980" s="108"/>
      <c r="AK980" s="108"/>
      <c r="AL980" s="108"/>
      <c r="AM980" s="108"/>
      <c r="AN980" s="108"/>
      <c r="AO980" s="108"/>
      <c r="AP980" s="108"/>
      <c r="AQ980" s="108"/>
    </row>
    <row r="981" ht="22.5" customHeight="1">
      <c r="B981" s="181"/>
      <c r="C981" s="309"/>
      <c r="D981" s="341"/>
      <c r="E981" s="181"/>
      <c r="F981" s="309"/>
      <c r="G981" s="309"/>
      <c r="H981" s="310"/>
      <c r="I981" s="181"/>
      <c r="J981" s="309"/>
      <c r="K981" s="309"/>
      <c r="L981" s="310"/>
      <c r="M981" s="181"/>
      <c r="N981" s="342"/>
      <c r="O981" s="343"/>
      <c r="P981" s="343"/>
      <c r="Q981" s="344"/>
      <c r="R981" s="345"/>
      <c r="S981" s="343"/>
      <c r="T981" s="343"/>
      <c r="U981" s="344"/>
      <c r="V981" s="345"/>
      <c r="W981" s="343"/>
      <c r="X981" s="343"/>
      <c r="Y981" s="346"/>
      <c r="Z981" s="347"/>
      <c r="AA981" s="310"/>
      <c r="AB981" s="348"/>
      <c r="AC981" s="309"/>
      <c r="AD981" s="309"/>
      <c r="AE981" s="309"/>
      <c r="AF981" s="310"/>
      <c r="AG981" s="349"/>
      <c r="AH981" s="457"/>
      <c r="AI981" s="108"/>
      <c r="AJ981" s="108"/>
      <c r="AK981" s="108"/>
      <c r="AL981" s="108"/>
      <c r="AM981" s="108"/>
      <c r="AN981" s="108"/>
      <c r="AO981" s="108"/>
      <c r="AP981" s="108"/>
      <c r="AQ981" s="108"/>
    </row>
    <row r="982" ht="22.5" customHeight="1">
      <c r="B982" s="315" t="str">
        <f>IF(ISBLANK(D982), "Missing ID",
IF(CONCATENATE(E982:AG984)="", "Unused",
IF(AND(ISBLANK(E982), ISBLANK(I982)), "Missing Headline and Content",
IF(ISBLANK(M982), "Missing Is True",
IF(AND(M982&lt;&gt;"Yes", M982&lt;&gt;"No"), "Is True must be Yes or No",
IF(AND($AJ$3, NOT(ISBLANK(N982)), NOT(ISNUMBER(N982))), "Changes to Followers for Likes must be a Number",
IF(AND($AK$3, NOT(ISBLANK(O982)), NOT(ISNUMBER(O982))), "Changes to Followers for Disikes must be a Number",
IF(AND($AL$3, NOT(ISBLANK(P982)), NOT(ISNUMBER(P982))), "Changes to Followers for Shares must be a Number",
IF(AND($AM$3, NOT(ISBLANK(Q982)), NOT(ISNUMBER(Q982))), "Changes to Followers for Flags must be a Number",
IF(AND($AJ$3, NOT(ISBLANK(R982)), NOT(ISNUMBER(R982))), "Changes to Credibility for Likes must be a Number",
IF(AND($AK$3, NOT(ISBLANK(S982)), NOT(ISNUMBER(S982))), "Changes to Credibility for Disikes must be a Number",
IF(AND($AL$3, NOT(ISBLANK(T982)), NOT(ISNUMBER(T982))), "Changes to Credibility for Shares must be a Number",
IF(AND($AM$3, NOT(ISBLANK(U982)), NOT(ISNUMBER(U982))), "Changes to Credibility for Flags must be a Number",
IF(AND($AJ$3, $AP$3, NOT(ISBLANK(V982)), NOT(ISNUMBER(V982))), "Number of Likes must be a Number",
IF(AND($AK$3, $AP$3, NOT(ISBLANK(W982)), NOT(ISNUMBER(W982))), "Number of Disikes must be a Number",
IF(AND($AL$3, $AP$3, NOT(ISBLANK(X982)), NOT(ISNUMBER(X982))), "Number of Shares must be a Number",
IF(AND($AM$3, $AP$3, NOT(ISBLANK(Y982)), NOT(ISNUMBER(Y982))), "Number of Flags must be a Number",
IF(AND($AJ$3, $AP$3, NOT(ISBLANK(V982)), V982&lt;0), "Number of Likes cannot be Negative",
IF(AND($AK$3, $AP$3, NOT(ISBLANK(W982)), W982&lt;0), "Number of Disikes cannot be Negative",
IF(AND($AL$3, $AP$3, NOT(ISBLANK(X982)), X982&lt;0), "Number of Shares cannot be Negative",
IF(AND($AM$3, $AP$3, NOT(ISBLANK(Y982)), Y982&lt;0), "Number of Flags cannot be Negative",
IF(AND(CONCATENATE(Z982:AH982)&lt;&gt;"", Z982=""), "Missing 1st Comment Source Name",
IF(AND(CONCATENATE(Z982:AH982)&lt;&gt;"", AB982=""), "Missing 1st Comment Message",
IF(AND($AN$3, $AP$3, CONCATENATE(Z982:AH982)&lt;&gt;"", AG982=""), "Missing 1st Comment Likes",
IF(AND($AO$3, $AP$3, CONCATENATE(Z982:AH982)&lt;&gt;"", AH982=""), "Missing 1st Comment Dislikes",
IF(AND(CONCATENATE(Z983:AH983)&lt;&gt;"", Z983=""), "Missing 2nd Comment Source Name",
IF(AND(CONCATENATE(Z983:AH983)&lt;&gt;"", AB983=""), "Missing 2nd Comment Message",
IF(AND($AN$3, $AP$3, CONCATENATE(Z983:AH983)&lt;&gt;"", AG983=""), "Missing 2nd Comment Likes",
IF(AND($AO$3, $AP$3, CONCATENATE(Z983:AH983)&lt;&gt;"", AH983=""), "Missing 2nd Comment Dislikes",
IF(AND(CONCATENATE(Z984:AH984)&lt;&gt;"", Z984=""), "Missing 3rd Comment Source Name",
IF(AND(CONCATENATE(Z984:AH984)&lt;&gt;"", AB984=""), "Missing 3rd Comment Message",
IF(AND($AN$3, $AP$3, CONCATENATE(Z984:AH984)&lt;&gt;"", AG984=""), "Missing 3rd Comment Likes",
IF(AND($AO$3, $AP$3, CONCATENATE(Z984:AH984)&lt;&gt;"", AH984=""), "Missing 3rd Comment Dislikes", "Valid"
)))))))))))))))))))))))))))))))))</f>
        <v>Unused</v>
      </c>
      <c r="C982" s="302"/>
      <c r="D982" s="351" t="s">
        <v>1613</v>
      </c>
      <c r="E982" s="352"/>
      <c r="F982" s="302"/>
      <c r="G982" s="302"/>
      <c r="H982" s="305"/>
      <c r="I982" s="352"/>
      <c r="J982" s="302"/>
      <c r="K982" s="302"/>
      <c r="L982" s="305"/>
      <c r="M982" s="354"/>
      <c r="N982" s="355"/>
      <c r="O982" s="356"/>
      <c r="P982" s="356"/>
      <c r="Q982" s="357"/>
      <c r="R982" s="358"/>
      <c r="S982" s="356"/>
      <c r="T982" s="356"/>
      <c r="U982" s="357"/>
      <c r="V982" s="358"/>
      <c r="W982" s="356"/>
      <c r="X982" s="356"/>
      <c r="Y982" s="359"/>
      <c r="Z982" s="360"/>
      <c r="AA982" s="305"/>
      <c r="AB982" s="354"/>
      <c r="AC982" s="302"/>
      <c r="AD982" s="302"/>
      <c r="AE982" s="302"/>
      <c r="AF982" s="305"/>
      <c r="AG982" s="361"/>
      <c r="AH982" s="458"/>
      <c r="AI982" s="108"/>
      <c r="AJ982" s="108"/>
      <c r="AK982" s="108"/>
      <c r="AL982" s="108"/>
      <c r="AM982" s="108"/>
      <c r="AN982" s="108"/>
      <c r="AO982" s="108"/>
      <c r="AP982" s="108"/>
      <c r="AQ982" s="108"/>
    </row>
    <row r="983" ht="22.5" customHeight="1">
      <c r="B983" s="331"/>
      <c r="D983" s="363"/>
      <c r="E983" s="331"/>
      <c r="H983" s="327"/>
      <c r="I983" s="331"/>
      <c r="L983" s="327"/>
      <c r="M983" s="331"/>
      <c r="N983" s="333"/>
      <c r="O983" s="334"/>
      <c r="P983" s="334"/>
      <c r="Q983" s="335"/>
      <c r="R983" s="336"/>
      <c r="S983" s="334"/>
      <c r="T983" s="334"/>
      <c r="U983" s="335"/>
      <c r="V983" s="336"/>
      <c r="W983" s="334"/>
      <c r="X983" s="334"/>
      <c r="Y983" s="337"/>
      <c r="Z983" s="364"/>
      <c r="AA983" s="327"/>
      <c r="AB983" s="365"/>
      <c r="AF983" s="327"/>
      <c r="AG983" s="366"/>
      <c r="AH983" s="367"/>
      <c r="AI983" s="108"/>
      <c r="AJ983" s="108"/>
      <c r="AK983" s="108"/>
      <c r="AL983" s="108"/>
      <c r="AM983" s="108"/>
      <c r="AN983" s="108"/>
      <c r="AO983" s="108"/>
      <c r="AP983" s="108"/>
      <c r="AQ983" s="108"/>
    </row>
    <row r="984" ht="22.5" customHeight="1">
      <c r="B984" s="181"/>
      <c r="C984" s="309"/>
      <c r="D984" s="368"/>
      <c r="E984" s="181"/>
      <c r="F984" s="309"/>
      <c r="G984" s="309"/>
      <c r="H984" s="310"/>
      <c r="I984" s="181"/>
      <c r="J984" s="309"/>
      <c r="K984" s="309"/>
      <c r="L984" s="310"/>
      <c r="M984" s="181"/>
      <c r="N984" s="342"/>
      <c r="O984" s="343"/>
      <c r="P984" s="343"/>
      <c r="Q984" s="344"/>
      <c r="R984" s="345"/>
      <c r="S984" s="343"/>
      <c r="T984" s="343"/>
      <c r="U984" s="344"/>
      <c r="V984" s="345"/>
      <c r="W984" s="343"/>
      <c r="X984" s="343"/>
      <c r="Y984" s="346"/>
      <c r="Z984" s="369"/>
      <c r="AA984" s="310"/>
      <c r="AB984" s="370"/>
      <c r="AC984" s="309"/>
      <c r="AD984" s="309"/>
      <c r="AE984" s="309"/>
      <c r="AF984" s="310"/>
      <c r="AG984" s="371"/>
      <c r="AH984" s="372"/>
      <c r="AI984" s="108"/>
      <c r="AJ984" s="108"/>
      <c r="AK984" s="108"/>
      <c r="AL984" s="108"/>
      <c r="AM984" s="108"/>
      <c r="AN984" s="108"/>
      <c r="AO984" s="108"/>
      <c r="AP984" s="108"/>
      <c r="AQ984" s="108"/>
    </row>
    <row r="985" ht="22.5" customHeight="1">
      <c r="B985" s="315" t="str">
        <f>IF(ISBLANK(D985), "Missing ID",
IF(CONCATENATE(E985:AG987)="", "Unused",
IF(AND(ISBLANK(E985), ISBLANK(I985)), "Missing Headline and Content",
IF(ISBLANK(M985), "Missing Is True",
IF(AND(M985&lt;&gt;"Yes", M985&lt;&gt;"No"), "Is True must be Yes or No",
IF(AND($AJ$3, NOT(ISBLANK(N985)), NOT(ISNUMBER(N985))), "Changes to Followers for Likes must be a Number",
IF(AND($AK$3, NOT(ISBLANK(O985)), NOT(ISNUMBER(O985))), "Changes to Followers for Disikes must be a Number",
IF(AND($AL$3, NOT(ISBLANK(P985)), NOT(ISNUMBER(P985))), "Changes to Followers for Shares must be a Number",
IF(AND($AM$3, NOT(ISBLANK(Q985)), NOT(ISNUMBER(Q985))), "Changes to Followers for Flags must be a Number",
IF(AND($AJ$3, NOT(ISBLANK(R985)), NOT(ISNUMBER(R985))), "Changes to Credibility for Likes must be a Number",
IF(AND($AK$3, NOT(ISBLANK(S985)), NOT(ISNUMBER(S985))), "Changes to Credibility for Disikes must be a Number",
IF(AND($AL$3, NOT(ISBLANK(T985)), NOT(ISNUMBER(T985))), "Changes to Credibility for Shares must be a Number",
IF(AND($AM$3, NOT(ISBLANK(U985)), NOT(ISNUMBER(U985))), "Changes to Credibility for Flags must be a Number",
IF(AND($AJ$3, $AP$3, NOT(ISBLANK(V985)), NOT(ISNUMBER(V985))), "Number of Likes must be a Number",
IF(AND($AK$3, $AP$3, NOT(ISBLANK(W985)), NOT(ISNUMBER(W985))), "Number of Disikes must be a Number",
IF(AND($AL$3, $AP$3, NOT(ISBLANK(X985)), NOT(ISNUMBER(X985))), "Number of Shares must be a Number",
IF(AND($AM$3, $AP$3, NOT(ISBLANK(Y985)), NOT(ISNUMBER(Y985))), "Number of Flags must be a Number",
IF(AND($AJ$3, $AP$3, NOT(ISBLANK(V985)), V985&lt;0), "Number of Likes cannot be Negative",
IF(AND($AK$3, $AP$3, NOT(ISBLANK(W985)), W985&lt;0), "Number of Disikes cannot be Negative",
IF(AND($AL$3, $AP$3, NOT(ISBLANK(X985)), X985&lt;0), "Number of Shares cannot be Negative",
IF(AND($AM$3, $AP$3, NOT(ISBLANK(Y985)), Y985&lt;0), "Number of Flags cannot be Negative",
IF(AND(CONCATENATE(Z985:AH985)&lt;&gt;"", Z985=""), "Missing 1st Comment Source Name",
IF(AND(CONCATENATE(Z985:AH985)&lt;&gt;"", AB985=""), "Missing 1st Comment Message",
IF(AND($AN$3, $AP$3, CONCATENATE(Z985:AH985)&lt;&gt;"", AG985=""), "Missing 1st Comment Likes",
IF(AND($AO$3, $AP$3, CONCATENATE(Z985:AH985)&lt;&gt;"", AH985=""), "Missing 1st Comment Dislikes",
IF(AND(CONCATENATE(Z986:AH986)&lt;&gt;"", Z986=""), "Missing 2nd Comment Source Name",
IF(AND(CONCATENATE(Z986:AH986)&lt;&gt;"", AB986=""), "Missing 2nd Comment Message",
IF(AND($AN$3, $AP$3, CONCATENATE(Z986:AH986)&lt;&gt;"", AG986=""), "Missing 2nd Comment Likes",
IF(AND($AO$3, $AP$3, CONCATENATE(Z986:AH986)&lt;&gt;"", AH986=""), "Missing 2nd Comment Dislikes",
IF(AND(CONCATENATE(Z987:AH987)&lt;&gt;"", Z987=""), "Missing 3rd Comment Source Name",
IF(AND(CONCATENATE(Z987:AH987)&lt;&gt;"", AB987=""), "Missing 3rd Comment Message",
IF(AND($AN$3, $AP$3, CONCATENATE(Z987:AH987)&lt;&gt;"", AG987=""), "Missing 3rd Comment Likes",
IF(AND($AO$3, $AP$3, CONCATENATE(Z987:AH987)&lt;&gt;"", AH987=""), "Missing 3rd Comment Dislikes", "Valid"
)))))))))))))))))))))))))))))))))</f>
        <v>Unused</v>
      </c>
      <c r="C985" s="302"/>
      <c r="D985" s="316" t="s">
        <v>1614</v>
      </c>
      <c r="E985" s="317"/>
      <c r="F985" s="302"/>
      <c r="G985" s="302"/>
      <c r="H985" s="305"/>
      <c r="I985" s="317"/>
      <c r="J985" s="302"/>
      <c r="K985" s="302"/>
      <c r="L985" s="305"/>
      <c r="M985" s="319"/>
      <c r="N985" s="450"/>
      <c r="O985" s="451"/>
      <c r="P985" s="451"/>
      <c r="Q985" s="452"/>
      <c r="R985" s="453"/>
      <c r="S985" s="451"/>
      <c r="T985" s="451"/>
      <c r="U985" s="452"/>
      <c r="V985" s="453"/>
      <c r="W985" s="451"/>
      <c r="X985" s="451"/>
      <c r="Y985" s="454"/>
      <c r="Z985" s="325"/>
      <c r="AA985" s="305"/>
      <c r="AB985" s="319"/>
      <c r="AC985" s="302"/>
      <c r="AD985" s="302"/>
      <c r="AE985" s="302"/>
      <c r="AF985" s="305"/>
      <c r="AG985" s="328"/>
      <c r="AH985" s="455"/>
      <c r="AI985" s="108"/>
      <c r="AJ985" s="108"/>
      <c r="AK985" s="108"/>
      <c r="AL985" s="108"/>
      <c r="AM985" s="108"/>
      <c r="AN985" s="108"/>
      <c r="AO985" s="108"/>
      <c r="AP985" s="108"/>
      <c r="AQ985" s="108"/>
    </row>
    <row r="986" ht="22.5" customHeight="1">
      <c r="B986" s="331"/>
      <c r="D986" s="332"/>
      <c r="E986" s="331"/>
      <c r="H986" s="327"/>
      <c r="I986" s="331"/>
      <c r="L986" s="327"/>
      <c r="M986" s="331"/>
      <c r="N986" s="333"/>
      <c r="O986" s="334"/>
      <c r="P986" s="334"/>
      <c r="Q986" s="335"/>
      <c r="R986" s="336"/>
      <c r="S986" s="334"/>
      <c r="T986" s="334"/>
      <c r="U986" s="335"/>
      <c r="V986" s="336"/>
      <c r="W986" s="334"/>
      <c r="X986" s="334"/>
      <c r="Y986" s="337"/>
      <c r="Z986" s="338"/>
      <c r="AA986" s="327"/>
      <c r="AB986" s="326"/>
      <c r="AF986" s="327"/>
      <c r="AG986" s="339"/>
      <c r="AH986" s="456"/>
      <c r="AI986" s="108"/>
      <c r="AJ986" s="108"/>
      <c r="AK986" s="108"/>
      <c r="AL986" s="108"/>
      <c r="AM986" s="108"/>
      <c r="AN986" s="108"/>
      <c r="AO986" s="108"/>
      <c r="AP986" s="108"/>
      <c r="AQ986" s="108"/>
    </row>
    <row r="987" ht="22.5" customHeight="1">
      <c r="B987" s="181"/>
      <c r="C987" s="309"/>
      <c r="D987" s="341"/>
      <c r="E987" s="181"/>
      <c r="F987" s="309"/>
      <c r="G987" s="309"/>
      <c r="H987" s="310"/>
      <c r="I987" s="181"/>
      <c r="J987" s="309"/>
      <c r="K987" s="309"/>
      <c r="L987" s="310"/>
      <c r="M987" s="181"/>
      <c r="N987" s="342"/>
      <c r="O987" s="343"/>
      <c r="P987" s="343"/>
      <c r="Q987" s="344"/>
      <c r="R987" s="345"/>
      <c r="S987" s="343"/>
      <c r="T987" s="343"/>
      <c r="U987" s="344"/>
      <c r="V987" s="345"/>
      <c r="W987" s="343"/>
      <c r="X987" s="343"/>
      <c r="Y987" s="346"/>
      <c r="Z987" s="347"/>
      <c r="AA987" s="310"/>
      <c r="AB987" s="348"/>
      <c r="AC987" s="309"/>
      <c r="AD987" s="309"/>
      <c r="AE987" s="309"/>
      <c r="AF987" s="310"/>
      <c r="AG987" s="349"/>
      <c r="AH987" s="457"/>
      <c r="AI987" s="108"/>
      <c r="AJ987" s="108"/>
      <c r="AK987" s="108"/>
      <c r="AL987" s="108"/>
      <c r="AM987" s="108"/>
      <c r="AN987" s="108"/>
      <c r="AO987" s="108"/>
      <c r="AP987" s="108"/>
      <c r="AQ987" s="108"/>
    </row>
    <row r="988" ht="22.5" customHeight="1">
      <c r="B988" s="315" t="str">
        <f>IF(ISBLANK(D988), "Missing ID",
IF(CONCATENATE(E988:AG990)="", "Unused",
IF(AND(ISBLANK(E988), ISBLANK(I988)), "Missing Headline and Content",
IF(ISBLANK(M988), "Missing Is True",
IF(AND(M988&lt;&gt;"Yes", M988&lt;&gt;"No"), "Is True must be Yes or No",
IF(AND($AJ$3, NOT(ISBLANK(N988)), NOT(ISNUMBER(N988))), "Changes to Followers for Likes must be a Number",
IF(AND($AK$3, NOT(ISBLANK(O988)), NOT(ISNUMBER(O988))), "Changes to Followers for Disikes must be a Number",
IF(AND($AL$3, NOT(ISBLANK(P988)), NOT(ISNUMBER(P988))), "Changes to Followers for Shares must be a Number",
IF(AND($AM$3, NOT(ISBLANK(Q988)), NOT(ISNUMBER(Q988))), "Changes to Followers for Flags must be a Number",
IF(AND($AJ$3, NOT(ISBLANK(R988)), NOT(ISNUMBER(R988))), "Changes to Credibility for Likes must be a Number",
IF(AND($AK$3, NOT(ISBLANK(S988)), NOT(ISNUMBER(S988))), "Changes to Credibility for Disikes must be a Number",
IF(AND($AL$3, NOT(ISBLANK(T988)), NOT(ISNUMBER(T988))), "Changes to Credibility for Shares must be a Number",
IF(AND($AM$3, NOT(ISBLANK(U988)), NOT(ISNUMBER(U988))), "Changes to Credibility for Flags must be a Number",
IF(AND($AJ$3, $AP$3, NOT(ISBLANK(V988)), NOT(ISNUMBER(V988))), "Number of Likes must be a Number",
IF(AND($AK$3, $AP$3, NOT(ISBLANK(W988)), NOT(ISNUMBER(W988))), "Number of Disikes must be a Number",
IF(AND($AL$3, $AP$3, NOT(ISBLANK(X988)), NOT(ISNUMBER(X988))), "Number of Shares must be a Number",
IF(AND($AM$3, $AP$3, NOT(ISBLANK(Y988)), NOT(ISNUMBER(Y988))), "Number of Flags must be a Number",
IF(AND($AJ$3, $AP$3, NOT(ISBLANK(V988)), V988&lt;0), "Number of Likes cannot be Negative",
IF(AND($AK$3, $AP$3, NOT(ISBLANK(W988)), W988&lt;0), "Number of Disikes cannot be Negative",
IF(AND($AL$3, $AP$3, NOT(ISBLANK(X988)), X988&lt;0), "Number of Shares cannot be Negative",
IF(AND($AM$3, $AP$3, NOT(ISBLANK(Y988)), Y988&lt;0), "Number of Flags cannot be Negative",
IF(AND(CONCATENATE(Z988:AH988)&lt;&gt;"", Z988=""), "Missing 1st Comment Source Name",
IF(AND(CONCATENATE(Z988:AH988)&lt;&gt;"", AB988=""), "Missing 1st Comment Message",
IF(AND($AN$3, $AP$3, CONCATENATE(Z988:AH988)&lt;&gt;"", AG988=""), "Missing 1st Comment Likes",
IF(AND($AO$3, $AP$3, CONCATENATE(Z988:AH988)&lt;&gt;"", AH988=""), "Missing 1st Comment Dislikes",
IF(AND(CONCATENATE(Z989:AH989)&lt;&gt;"", Z989=""), "Missing 2nd Comment Source Name",
IF(AND(CONCATENATE(Z989:AH989)&lt;&gt;"", AB989=""), "Missing 2nd Comment Message",
IF(AND($AN$3, $AP$3, CONCATENATE(Z989:AH989)&lt;&gt;"", AG989=""), "Missing 2nd Comment Likes",
IF(AND($AO$3, $AP$3, CONCATENATE(Z989:AH989)&lt;&gt;"", AH989=""), "Missing 2nd Comment Dislikes",
IF(AND(CONCATENATE(Z990:AH990)&lt;&gt;"", Z990=""), "Missing 3rd Comment Source Name",
IF(AND(CONCATENATE(Z990:AH990)&lt;&gt;"", AB990=""), "Missing 3rd Comment Message",
IF(AND($AN$3, $AP$3, CONCATENATE(Z990:AH990)&lt;&gt;"", AG990=""), "Missing 3rd Comment Likes",
IF(AND($AO$3, $AP$3, CONCATENATE(Z990:AH990)&lt;&gt;"", AH990=""), "Missing 3rd Comment Dislikes", "Valid"
)))))))))))))))))))))))))))))))))</f>
        <v>Unused</v>
      </c>
      <c r="C988" s="302"/>
      <c r="D988" s="351" t="s">
        <v>1615</v>
      </c>
      <c r="E988" s="352"/>
      <c r="F988" s="302"/>
      <c r="G988" s="302"/>
      <c r="H988" s="305"/>
      <c r="I988" s="352"/>
      <c r="J988" s="302"/>
      <c r="K988" s="302"/>
      <c r="L988" s="305"/>
      <c r="M988" s="354"/>
      <c r="N988" s="355"/>
      <c r="O988" s="356"/>
      <c r="P988" s="356"/>
      <c r="Q988" s="357"/>
      <c r="R988" s="358"/>
      <c r="S988" s="356"/>
      <c r="T988" s="356"/>
      <c r="U988" s="357"/>
      <c r="V988" s="358"/>
      <c r="W988" s="356"/>
      <c r="X988" s="356"/>
      <c r="Y988" s="359"/>
      <c r="Z988" s="360"/>
      <c r="AA988" s="305"/>
      <c r="AB988" s="354"/>
      <c r="AC988" s="302"/>
      <c r="AD988" s="302"/>
      <c r="AE988" s="302"/>
      <c r="AF988" s="305"/>
      <c r="AG988" s="361"/>
      <c r="AH988" s="458"/>
      <c r="AI988" s="108"/>
      <c r="AJ988" s="108"/>
      <c r="AK988" s="108"/>
      <c r="AL988" s="108"/>
      <c r="AM988" s="108"/>
      <c r="AN988" s="108"/>
      <c r="AO988" s="108"/>
      <c r="AP988" s="108"/>
      <c r="AQ988" s="108"/>
    </row>
    <row r="989" ht="22.5" customHeight="1">
      <c r="B989" s="331"/>
      <c r="D989" s="363"/>
      <c r="E989" s="331"/>
      <c r="H989" s="327"/>
      <c r="I989" s="331"/>
      <c r="L989" s="327"/>
      <c r="M989" s="331"/>
      <c r="N989" s="333"/>
      <c r="O989" s="334"/>
      <c r="P989" s="334"/>
      <c r="Q989" s="335"/>
      <c r="R989" s="336"/>
      <c r="S989" s="334"/>
      <c r="T989" s="334"/>
      <c r="U989" s="335"/>
      <c r="V989" s="336"/>
      <c r="W989" s="334"/>
      <c r="X989" s="334"/>
      <c r="Y989" s="337"/>
      <c r="Z989" s="364"/>
      <c r="AA989" s="327"/>
      <c r="AB989" s="365"/>
      <c r="AF989" s="327"/>
      <c r="AG989" s="366"/>
      <c r="AH989" s="367"/>
      <c r="AI989" s="108"/>
      <c r="AJ989" s="108"/>
      <c r="AK989" s="108"/>
      <c r="AL989" s="108"/>
      <c r="AM989" s="108"/>
      <c r="AN989" s="108"/>
      <c r="AO989" s="108"/>
      <c r="AP989" s="108"/>
      <c r="AQ989" s="108"/>
    </row>
    <row r="990" ht="22.5" customHeight="1">
      <c r="B990" s="181"/>
      <c r="C990" s="309"/>
      <c r="D990" s="368"/>
      <c r="E990" s="181"/>
      <c r="F990" s="309"/>
      <c r="G990" s="309"/>
      <c r="H990" s="310"/>
      <c r="I990" s="181"/>
      <c r="J990" s="309"/>
      <c r="K990" s="309"/>
      <c r="L990" s="310"/>
      <c r="M990" s="181"/>
      <c r="N990" s="342"/>
      <c r="O990" s="343"/>
      <c r="P990" s="343"/>
      <c r="Q990" s="344"/>
      <c r="R990" s="345"/>
      <c r="S990" s="343"/>
      <c r="T990" s="343"/>
      <c r="U990" s="344"/>
      <c r="V990" s="345"/>
      <c r="W990" s="343"/>
      <c r="X990" s="343"/>
      <c r="Y990" s="346"/>
      <c r="Z990" s="369"/>
      <c r="AA990" s="310"/>
      <c r="AB990" s="370"/>
      <c r="AC990" s="309"/>
      <c r="AD990" s="309"/>
      <c r="AE990" s="309"/>
      <c r="AF990" s="310"/>
      <c r="AG990" s="371"/>
      <c r="AH990" s="372"/>
      <c r="AI990" s="108"/>
      <c r="AJ990" s="108"/>
      <c r="AK990" s="108"/>
      <c r="AL990" s="108"/>
      <c r="AM990" s="108"/>
      <c r="AN990" s="108"/>
      <c r="AO990" s="108"/>
      <c r="AP990" s="108"/>
      <c r="AQ990" s="108"/>
    </row>
    <row r="991" ht="22.5" customHeight="1">
      <c r="B991" s="315" t="str">
        <f>IF(ISBLANK(D991), "Missing ID",
IF(CONCATENATE(E991:AG993)="", "Unused",
IF(AND(ISBLANK(E991), ISBLANK(I991)), "Missing Headline and Content",
IF(ISBLANK(M991), "Missing Is True",
IF(AND(M991&lt;&gt;"Yes", M991&lt;&gt;"No"), "Is True must be Yes or No",
IF(AND($AJ$3, NOT(ISBLANK(N991)), NOT(ISNUMBER(N991))), "Changes to Followers for Likes must be a Number",
IF(AND($AK$3, NOT(ISBLANK(O991)), NOT(ISNUMBER(O991))), "Changes to Followers for Disikes must be a Number",
IF(AND($AL$3, NOT(ISBLANK(P991)), NOT(ISNUMBER(P991))), "Changes to Followers for Shares must be a Number",
IF(AND($AM$3, NOT(ISBLANK(Q991)), NOT(ISNUMBER(Q991))), "Changes to Followers for Flags must be a Number",
IF(AND($AJ$3, NOT(ISBLANK(R991)), NOT(ISNUMBER(R991))), "Changes to Credibility for Likes must be a Number",
IF(AND($AK$3, NOT(ISBLANK(S991)), NOT(ISNUMBER(S991))), "Changes to Credibility for Disikes must be a Number",
IF(AND($AL$3, NOT(ISBLANK(T991)), NOT(ISNUMBER(T991))), "Changes to Credibility for Shares must be a Number",
IF(AND($AM$3, NOT(ISBLANK(U991)), NOT(ISNUMBER(U991))), "Changes to Credibility for Flags must be a Number",
IF(AND($AJ$3, $AP$3, NOT(ISBLANK(V991)), NOT(ISNUMBER(V991))), "Number of Likes must be a Number",
IF(AND($AK$3, $AP$3, NOT(ISBLANK(W991)), NOT(ISNUMBER(W991))), "Number of Disikes must be a Number",
IF(AND($AL$3, $AP$3, NOT(ISBLANK(X991)), NOT(ISNUMBER(X991))), "Number of Shares must be a Number",
IF(AND($AM$3, $AP$3, NOT(ISBLANK(Y991)), NOT(ISNUMBER(Y991))), "Number of Flags must be a Number",
IF(AND($AJ$3, $AP$3, NOT(ISBLANK(V991)), V991&lt;0), "Number of Likes cannot be Negative",
IF(AND($AK$3, $AP$3, NOT(ISBLANK(W991)), W991&lt;0), "Number of Disikes cannot be Negative",
IF(AND($AL$3, $AP$3, NOT(ISBLANK(X991)), X991&lt;0), "Number of Shares cannot be Negative",
IF(AND($AM$3, $AP$3, NOT(ISBLANK(Y991)), Y991&lt;0), "Number of Flags cannot be Negative",
IF(AND(CONCATENATE(Z991:AH991)&lt;&gt;"", Z991=""), "Missing 1st Comment Source Name",
IF(AND(CONCATENATE(Z991:AH991)&lt;&gt;"", AB991=""), "Missing 1st Comment Message",
IF(AND($AN$3, $AP$3, CONCATENATE(Z991:AH991)&lt;&gt;"", AG991=""), "Missing 1st Comment Likes",
IF(AND($AO$3, $AP$3, CONCATENATE(Z991:AH991)&lt;&gt;"", AH991=""), "Missing 1st Comment Dislikes",
IF(AND(CONCATENATE(Z992:AH992)&lt;&gt;"", Z992=""), "Missing 2nd Comment Source Name",
IF(AND(CONCATENATE(Z992:AH992)&lt;&gt;"", AB992=""), "Missing 2nd Comment Message",
IF(AND($AN$3, $AP$3, CONCATENATE(Z992:AH992)&lt;&gt;"", AG992=""), "Missing 2nd Comment Likes",
IF(AND($AO$3, $AP$3, CONCATENATE(Z992:AH992)&lt;&gt;"", AH992=""), "Missing 2nd Comment Dislikes",
IF(AND(CONCATENATE(Z993:AH993)&lt;&gt;"", Z993=""), "Missing 3rd Comment Source Name",
IF(AND(CONCATENATE(Z993:AH993)&lt;&gt;"", AB993=""), "Missing 3rd Comment Message",
IF(AND($AN$3, $AP$3, CONCATENATE(Z993:AH993)&lt;&gt;"", AG993=""), "Missing 3rd Comment Likes",
IF(AND($AO$3, $AP$3, CONCATENATE(Z993:AH993)&lt;&gt;"", AH993=""), "Missing 3rd Comment Dislikes", "Valid"
)))))))))))))))))))))))))))))))))</f>
        <v>Unused</v>
      </c>
      <c r="C991" s="302"/>
      <c r="D991" s="316" t="s">
        <v>1616</v>
      </c>
      <c r="E991" s="317"/>
      <c r="F991" s="302"/>
      <c r="G991" s="302"/>
      <c r="H991" s="305"/>
      <c r="I991" s="317"/>
      <c r="J991" s="302"/>
      <c r="K991" s="302"/>
      <c r="L991" s="305"/>
      <c r="M991" s="319"/>
      <c r="N991" s="450"/>
      <c r="O991" s="451"/>
      <c r="P991" s="451"/>
      <c r="Q991" s="452"/>
      <c r="R991" s="453"/>
      <c r="S991" s="451"/>
      <c r="T991" s="451"/>
      <c r="U991" s="452"/>
      <c r="V991" s="453"/>
      <c r="W991" s="451"/>
      <c r="X991" s="451"/>
      <c r="Y991" s="454"/>
      <c r="Z991" s="325"/>
      <c r="AA991" s="305"/>
      <c r="AB991" s="319"/>
      <c r="AC991" s="302"/>
      <c r="AD991" s="302"/>
      <c r="AE991" s="302"/>
      <c r="AF991" s="305"/>
      <c r="AG991" s="328"/>
      <c r="AH991" s="455"/>
      <c r="AI991" s="108"/>
      <c r="AJ991" s="108"/>
      <c r="AK991" s="108"/>
      <c r="AL991" s="108"/>
      <c r="AM991" s="108"/>
      <c r="AN991" s="108"/>
      <c r="AO991" s="108"/>
      <c r="AP991" s="108"/>
      <c r="AQ991" s="108"/>
    </row>
    <row r="992" ht="22.5" customHeight="1">
      <c r="B992" s="331"/>
      <c r="D992" s="332"/>
      <c r="E992" s="331"/>
      <c r="H992" s="327"/>
      <c r="I992" s="331"/>
      <c r="L992" s="327"/>
      <c r="M992" s="331"/>
      <c r="N992" s="333"/>
      <c r="O992" s="334"/>
      <c r="P992" s="334"/>
      <c r="Q992" s="335"/>
      <c r="R992" s="336"/>
      <c r="S992" s="334"/>
      <c r="T992" s="334"/>
      <c r="U992" s="335"/>
      <c r="V992" s="336"/>
      <c r="W992" s="334"/>
      <c r="X992" s="334"/>
      <c r="Y992" s="337"/>
      <c r="Z992" s="338"/>
      <c r="AA992" s="327"/>
      <c r="AB992" s="326"/>
      <c r="AF992" s="327"/>
      <c r="AG992" s="339"/>
      <c r="AH992" s="456"/>
      <c r="AI992" s="108"/>
      <c r="AJ992" s="108"/>
      <c r="AK992" s="108"/>
      <c r="AL992" s="108"/>
      <c r="AM992" s="108"/>
      <c r="AN992" s="108"/>
      <c r="AO992" s="108"/>
      <c r="AP992" s="108"/>
      <c r="AQ992" s="108"/>
    </row>
    <row r="993" ht="22.5" customHeight="1">
      <c r="B993" s="181"/>
      <c r="C993" s="309"/>
      <c r="D993" s="341"/>
      <c r="E993" s="181"/>
      <c r="F993" s="309"/>
      <c r="G993" s="309"/>
      <c r="H993" s="310"/>
      <c r="I993" s="181"/>
      <c r="J993" s="309"/>
      <c r="K993" s="309"/>
      <c r="L993" s="310"/>
      <c r="M993" s="181"/>
      <c r="N993" s="342"/>
      <c r="O993" s="343"/>
      <c r="P993" s="343"/>
      <c r="Q993" s="344"/>
      <c r="R993" s="345"/>
      <c r="S993" s="343"/>
      <c r="T993" s="343"/>
      <c r="U993" s="344"/>
      <c r="V993" s="345"/>
      <c r="W993" s="343"/>
      <c r="X993" s="343"/>
      <c r="Y993" s="346"/>
      <c r="Z993" s="347"/>
      <c r="AA993" s="310"/>
      <c r="AB993" s="348"/>
      <c r="AC993" s="309"/>
      <c r="AD993" s="309"/>
      <c r="AE993" s="309"/>
      <c r="AF993" s="310"/>
      <c r="AG993" s="349"/>
      <c r="AH993" s="457"/>
      <c r="AI993" s="108"/>
      <c r="AJ993" s="108"/>
      <c r="AK993" s="108"/>
      <c r="AL993" s="108"/>
      <c r="AM993" s="108"/>
      <c r="AN993" s="108"/>
      <c r="AO993" s="108"/>
      <c r="AP993" s="108"/>
      <c r="AQ993" s="108"/>
    </row>
    <row r="994" ht="22.5" customHeight="1">
      <c r="B994" s="315" t="str">
        <f>IF(ISBLANK(D994), "Missing ID",
IF(CONCATENATE(E994:AG996)="", "Unused",
IF(AND(ISBLANK(E994), ISBLANK(I994)), "Missing Headline and Content",
IF(ISBLANK(M994), "Missing Is True",
IF(AND(M994&lt;&gt;"Yes", M994&lt;&gt;"No"), "Is True must be Yes or No",
IF(AND($AJ$3, NOT(ISBLANK(N994)), NOT(ISNUMBER(N994))), "Changes to Followers for Likes must be a Number",
IF(AND($AK$3, NOT(ISBLANK(O994)), NOT(ISNUMBER(O994))), "Changes to Followers for Disikes must be a Number",
IF(AND($AL$3, NOT(ISBLANK(P994)), NOT(ISNUMBER(P994))), "Changes to Followers for Shares must be a Number",
IF(AND($AM$3, NOT(ISBLANK(Q994)), NOT(ISNUMBER(Q994))), "Changes to Followers for Flags must be a Number",
IF(AND($AJ$3, NOT(ISBLANK(R994)), NOT(ISNUMBER(R994))), "Changes to Credibility for Likes must be a Number",
IF(AND($AK$3, NOT(ISBLANK(S994)), NOT(ISNUMBER(S994))), "Changes to Credibility for Disikes must be a Number",
IF(AND($AL$3, NOT(ISBLANK(T994)), NOT(ISNUMBER(T994))), "Changes to Credibility for Shares must be a Number",
IF(AND($AM$3, NOT(ISBLANK(U994)), NOT(ISNUMBER(U994))), "Changes to Credibility for Flags must be a Number",
IF(AND($AJ$3, $AP$3, NOT(ISBLANK(V994)), NOT(ISNUMBER(V994))), "Number of Likes must be a Number",
IF(AND($AK$3, $AP$3, NOT(ISBLANK(W994)), NOT(ISNUMBER(W994))), "Number of Disikes must be a Number",
IF(AND($AL$3, $AP$3, NOT(ISBLANK(X994)), NOT(ISNUMBER(X994))), "Number of Shares must be a Number",
IF(AND($AM$3, $AP$3, NOT(ISBLANK(Y994)), NOT(ISNUMBER(Y994))), "Number of Flags must be a Number",
IF(AND($AJ$3, $AP$3, NOT(ISBLANK(V994)), V994&lt;0), "Number of Likes cannot be Negative",
IF(AND($AK$3, $AP$3, NOT(ISBLANK(W994)), W994&lt;0), "Number of Disikes cannot be Negative",
IF(AND($AL$3, $AP$3, NOT(ISBLANK(X994)), X994&lt;0), "Number of Shares cannot be Negative",
IF(AND($AM$3, $AP$3, NOT(ISBLANK(Y994)), Y994&lt;0), "Number of Flags cannot be Negative",
IF(AND(CONCATENATE(Z994:AH994)&lt;&gt;"", Z994=""), "Missing 1st Comment Source Name",
IF(AND(CONCATENATE(Z994:AH994)&lt;&gt;"", AB994=""), "Missing 1st Comment Message",
IF(AND($AN$3, $AP$3, CONCATENATE(Z994:AH994)&lt;&gt;"", AG994=""), "Missing 1st Comment Likes",
IF(AND($AO$3, $AP$3, CONCATENATE(Z994:AH994)&lt;&gt;"", AH994=""), "Missing 1st Comment Dislikes",
IF(AND(CONCATENATE(Z995:AH995)&lt;&gt;"", Z995=""), "Missing 2nd Comment Source Name",
IF(AND(CONCATENATE(Z995:AH995)&lt;&gt;"", AB995=""), "Missing 2nd Comment Message",
IF(AND($AN$3, $AP$3, CONCATENATE(Z995:AH995)&lt;&gt;"", AG995=""), "Missing 2nd Comment Likes",
IF(AND($AO$3, $AP$3, CONCATENATE(Z995:AH995)&lt;&gt;"", AH995=""), "Missing 2nd Comment Dislikes",
IF(AND(CONCATENATE(Z996:AH996)&lt;&gt;"", Z996=""), "Missing 3rd Comment Source Name",
IF(AND(CONCATENATE(Z996:AH996)&lt;&gt;"", AB996=""), "Missing 3rd Comment Message",
IF(AND($AN$3, $AP$3, CONCATENATE(Z996:AH996)&lt;&gt;"", AG996=""), "Missing 3rd Comment Likes",
IF(AND($AO$3, $AP$3, CONCATENATE(Z996:AH996)&lt;&gt;"", AH996=""), "Missing 3rd Comment Dislikes", "Valid"
)))))))))))))))))))))))))))))))))</f>
        <v>Unused</v>
      </c>
      <c r="C994" s="302"/>
      <c r="D994" s="351" t="s">
        <v>1617</v>
      </c>
      <c r="E994" s="352"/>
      <c r="F994" s="302"/>
      <c r="G994" s="302"/>
      <c r="H994" s="305"/>
      <c r="I994" s="352"/>
      <c r="J994" s="302"/>
      <c r="K994" s="302"/>
      <c r="L994" s="305"/>
      <c r="M994" s="354"/>
      <c r="N994" s="355"/>
      <c r="O994" s="356"/>
      <c r="P994" s="356"/>
      <c r="Q994" s="357"/>
      <c r="R994" s="358"/>
      <c r="S994" s="356"/>
      <c r="T994" s="356"/>
      <c r="U994" s="357"/>
      <c r="V994" s="358"/>
      <c r="W994" s="356"/>
      <c r="X994" s="356"/>
      <c r="Y994" s="359"/>
      <c r="Z994" s="360"/>
      <c r="AA994" s="305"/>
      <c r="AB994" s="354"/>
      <c r="AC994" s="302"/>
      <c r="AD994" s="302"/>
      <c r="AE994" s="302"/>
      <c r="AF994" s="305"/>
      <c r="AG994" s="361"/>
      <c r="AH994" s="458"/>
      <c r="AI994" s="108"/>
      <c r="AJ994" s="108"/>
      <c r="AK994" s="108"/>
      <c r="AL994" s="108"/>
      <c r="AM994" s="108"/>
      <c r="AN994" s="108"/>
      <c r="AO994" s="108"/>
      <c r="AP994" s="108"/>
      <c r="AQ994" s="108"/>
    </row>
    <row r="995" ht="22.5" customHeight="1">
      <c r="B995" s="331"/>
      <c r="D995" s="363"/>
      <c r="E995" s="331"/>
      <c r="H995" s="327"/>
      <c r="I995" s="331"/>
      <c r="L995" s="327"/>
      <c r="M995" s="331"/>
      <c r="N995" s="333"/>
      <c r="O995" s="334"/>
      <c r="P995" s="334"/>
      <c r="Q995" s="335"/>
      <c r="R995" s="336"/>
      <c r="S995" s="334"/>
      <c r="T995" s="334"/>
      <c r="U995" s="335"/>
      <c r="V995" s="336"/>
      <c r="W995" s="334"/>
      <c r="X995" s="334"/>
      <c r="Y995" s="337"/>
      <c r="Z995" s="364"/>
      <c r="AA995" s="327"/>
      <c r="AB995" s="365"/>
      <c r="AF995" s="327"/>
      <c r="AG995" s="366"/>
      <c r="AH995" s="367"/>
      <c r="AI995" s="108"/>
      <c r="AJ995" s="108"/>
      <c r="AK995" s="108"/>
      <c r="AL995" s="108"/>
      <c r="AM995" s="108"/>
      <c r="AN995" s="108"/>
      <c r="AO995" s="108"/>
      <c r="AP995" s="108"/>
      <c r="AQ995" s="108"/>
    </row>
    <row r="996" ht="22.5" customHeight="1">
      <c r="B996" s="181"/>
      <c r="C996" s="309"/>
      <c r="D996" s="368"/>
      <c r="E996" s="181"/>
      <c r="F996" s="309"/>
      <c r="G996" s="309"/>
      <c r="H996" s="310"/>
      <c r="I996" s="181"/>
      <c r="J996" s="309"/>
      <c r="K996" s="309"/>
      <c r="L996" s="310"/>
      <c r="M996" s="181"/>
      <c r="N996" s="342"/>
      <c r="O996" s="343"/>
      <c r="P996" s="343"/>
      <c r="Q996" s="344"/>
      <c r="R996" s="345"/>
      <c r="S996" s="343"/>
      <c r="T996" s="343"/>
      <c r="U996" s="344"/>
      <c r="V996" s="345"/>
      <c r="W996" s="343"/>
      <c r="X996" s="343"/>
      <c r="Y996" s="346"/>
      <c r="Z996" s="369"/>
      <c r="AA996" s="310"/>
      <c r="AB996" s="370"/>
      <c r="AC996" s="309"/>
      <c r="AD996" s="309"/>
      <c r="AE996" s="309"/>
      <c r="AF996" s="310"/>
      <c r="AG996" s="371"/>
      <c r="AH996" s="372"/>
      <c r="AI996" s="108"/>
      <c r="AJ996" s="108"/>
      <c r="AK996" s="108"/>
      <c r="AL996" s="108"/>
      <c r="AM996" s="108"/>
      <c r="AN996" s="108"/>
      <c r="AO996" s="108"/>
      <c r="AP996" s="108"/>
      <c r="AQ996" s="108"/>
    </row>
    <row r="997" ht="22.5" customHeight="1">
      <c r="B997" s="315" t="str">
        <f>IF(ISBLANK(D997), "Missing ID",
IF(CONCATENATE(E997:AG999)="", "Unused",
IF(AND(ISBLANK(E997), ISBLANK(I997)), "Missing Headline and Content",
IF(ISBLANK(M997), "Missing Is True",
IF(AND(M997&lt;&gt;"Yes", M997&lt;&gt;"No"), "Is True must be Yes or No",
IF(AND($AJ$3, NOT(ISBLANK(N997)), NOT(ISNUMBER(N997))), "Changes to Followers for Likes must be a Number",
IF(AND($AK$3, NOT(ISBLANK(O997)), NOT(ISNUMBER(O997))), "Changes to Followers for Disikes must be a Number",
IF(AND($AL$3, NOT(ISBLANK(P997)), NOT(ISNUMBER(P997))), "Changes to Followers for Shares must be a Number",
IF(AND($AM$3, NOT(ISBLANK(Q997)), NOT(ISNUMBER(Q997))), "Changes to Followers for Flags must be a Number",
IF(AND($AJ$3, NOT(ISBLANK(R997)), NOT(ISNUMBER(R997))), "Changes to Credibility for Likes must be a Number",
IF(AND($AK$3, NOT(ISBLANK(S997)), NOT(ISNUMBER(S997))), "Changes to Credibility for Disikes must be a Number",
IF(AND($AL$3, NOT(ISBLANK(T997)), NOT(ISNUMBER(T997))), "Changes to Credibility for Shares must be a Number",
IF(AND($AM$3, NOT(ISBLANK(U997)), NOT(ISNUMBER(U997))), "Changes to Credibility for Flags must be a Number",
IF(AND($AJ$3, $AP$3, NOT(ISBLANK(V997)), NOT(ISNUMBER(V997))), "Number of Likes must be a Number",
IF(AND($AK$3, $AP$3, NOT(ISBLANK(W997)), NOT(ISNUMBER(W997))), "Number of Disikes must be a Number",
IF(AND($AL$3, $AP$3, NOT(ISBLANK(X997)), NOT(ISNUMBER(X997))), "Number of Shares must be a Number",
IF(AND($AM$3, $AP$3, NOT(ISBLANK(Y997)), NOT(ISNUMBER(Y997))), "Number of Flags must be a Number",
IF(AND($AJ$3, $AP$3, NOT(ISBLANK(V997)), V997&lt;0), "Number of Likes cannot be Negative",
IF(AND($AK$3, $AP$3, NOT(ISBLANK(W997)), W997&lt;0), "Number of Disikes cannot be Negative",
IF(AND($AL$3, $AP$3, NOT(ISBLANK(X997)), X997&lt;0), "Number of Shares cannot be Negative",
IF(AND($AM$3, $AP$3, NOT(ISBLANK(Y997)), Y997&lt;0), "Number of Flags cannot be Negative",
IF(AND(CONCATENATE(Z997:AH997)&lt;&gt;"", Z997=""), "Missing 1st Comment Source Name",
IF(AND(CONCATENATE(Z997:AH997)&lt;&gt;"", AB997=""), "Missing 1st Comment Message",
IF(AND($AN$3, $AP$3, CONCATENATE(Z997:AH997)&lt;&gt;"", AG997=""), "Missing 1st Comment Likes",
IF(AND($AO$3, $AP$3, CONCATENATE(Z997:AH997)&lt;&gt;"", AH997=""), "Missing 1st Comment Dislikes",
IF(AND(CONCATENATE(Z998:AH998)&lt;&gt;"", Z998=""), "Missing 2nd Comment Source Name",
IF(AND(CONCATENATE(Z998:AH998)&lt;&gt;"", AB998=""), "Missing 2nd Comment Message",
IF(AND($AN$3, $AP$3, CONCATENATE(Z998:AH998)&lt;&gt;"", AG998=""), "Missing 2nd Comment Likes",
IF(AND($AO$3, $AP$3, CONCATENATE(Z998:AH998)&lt;&gt;"", AH998=""), "Missing 2nd Comment Dislikes",
IF(AND(CONCATENATE(Z999:AH999)&lt;&gt;"", Z999=""), "Missing 3rd Comment Source Name",
IF(AND(CONCATENATE(Z999:AH999)&lt;&gt;"", AB999=""), "Missing 3rd Comment Message",
IF(AND($AN$3, $AP$3, CONCATENATE(Z999:AH999)&lt;&gt;"", AG999=""), "Missing 3rd Comment Likes",
IF(AND($AO$3, $AP$3, CONCATENATE(Z999:AH999)&lt;&gt;"", AH999=""), "Missing 3rd Comment Dislikes", "Valid"
)))))))))))))))))))))))))))))))))</f>
        <v>Unused</v>
      </c>
      <c r="C997" s="302"/>
      <c r="D997" s="316" t="s">
        <v>1618</v>
      </c>
      <c r="E997" s="317"/>
      <c r="F997" s="302"/>
      <c r="G997" s="302"/>
      <c r="H997" s="305"/>
      <c r="I997" s="317"/>
      <c r="J997" s="302"/>
      <c r="K997" s="302"/>
      <c r="L997" s="305"/>
      <c r="M997" s="319"/>
      <c r="N997" s="450"/>
      <c r="O997" s="451"/>
      <c r="P997" s="451"/>
      <c r="Q997" s="452"/>
      <c r="R997" s="453"/>
      <c r="S997" s="451"/>
      <c r="T997" s="451"/>
      <c r="U997" s="452"/>
      <c r="V997" s="453"/>
      <c r="W997" s="451"/>
      <c r="X997" s="451"/>
      <c r="Y997" s="454"/>
      <c r="Z997" s="325"/>
      <c r="AA997" s="305"/>
      <c r="AB997" s="319"/>
      <c r="AC997" s="302"/>
      <c r="AD997" s="302"/>
      <c r="AE997" s="302"/>
      <c r="AF997" s="305"/>
      <c r="AG997" s="328"/>
      <c r="AH997" s="455"/>
      <c r="AI997" s="108"/>
      <c r="AJ997" s="108"/>
      <c r="AK997" s="108"/>
      <c r="AL997" s="108"/>
      <c r="AM997" s="108"/>
      <c r="AN997" s="108"/>
      <c r="AO997" s="108"/>
      <c r="AP997" s="108"/>
      <c r="AQ997" s="108"/>
    </row>
    <row r="998" ht="22.5" customHeight="1">
      <c r="B998" s="331"/>
      <c r="D998" s="332"/>
      <c r="E998" s="331"/>
      <c r="H998" s="327"/>
      <c r="I998" s="331"/>
      <c r="L998" s="327"/>
      <c r="M998" s="331"/>
      <c r="N998" s="333"/>
      <c r="O998" s="334"/>
      <c r="P998" s="334"/>
      <c r="Q998" s="335"/>
      <c r="R998" s="336"/>
      <c r="S998" s="334"/>
      <c r="T998" s="334"/>
      <c r="U998" s="335"/>
      <c r="V998" s="336"/>
      <c r="W998" s="334"/>
      <c r="X998" s="334"/>
      <c r="Y998" s="337"/>
      <c r="Z998" s="338"/>
      <c r="AA998" s="327"/>
      <c r="AB998" s="326"/>
      <c r="AF998" s="327"/>
      <c r="AG998" s="339"/>
      <c r="AH998" s="456"/>
      <c r="AI998" s="108"/>
      <c r="AJ998" s="108"/>
      <c r="AK998" s="108"/>
      <c r="AL998" s="108"/>
      <c r="AM998" s="108"/>
      <c r="AN998" s="108"/>
      <c r="AO998" s="108"/>
      <c r="AP998" s="108"/>
      <c r="AQ998" s="108"/>
    </row>
    <row r="999" ht="22.5" customHeight="1">
      <c r="B999" s="181"/>
      <c r="C999" s="309"/>
      <c r="D999" s="341"/>
      <c r="E999" s="181"/>
      <c r="F999" s="309"/>
      <c r="G999" s="309"/>
      <c r="H999" s="310"/>
      <c r="I999" s="181"/>
      <c r="J999" s="309"/>
      <c r="K999" s="309"/>
      <c r="L999" s="310"/>
      <c r="M999" s="181"/>
      <c r="N999" s="342"/>
      <c r="O999" s="343"/>
      <c r="P999" s="343"/>
      <c r="Q999" s="344"/>
      <c r="R999" s="345"/>
      <c r="S999" s="343"/>
      <c r="T999" s="343"/>
      <c r="U999" s="344"/>
      <c r="V999" s="345"/>
      <c r="W999" s="343"/>
      <c r="X999" s="343"/>
      <c r="Y999" s="346"/>
      <c r="Z999" s="347"/>
      <c r="AA999" s="310"/>
      <c r="AB999" s="348"/>
      <c r="AC999" s="309"/>
      <c r="AD999" s="309"/>
      <c r="AE999" s="309"/>
      <c r="AF999" s="310"/>
      <c r="AG999" s="349"/>
      <c r="AH999" s="457"/>
      <c r="AI999" s="108"/>
      <c r="AJ999" s="108"/>
      <c r="AK999" s="108"/>
      <c r="AL999" s="108"/>
      <c r="AM999" s="108"/>
      <c r="AN999" s="108"/>
      <c r="AO999" s="108"/>
      <c r="AP999" s="108"/>
      <c r="AQ999" s="108"/>
    </row>
    <row r="1000" ht="22.5" customHeight="1">
      <c r="B1000" s="315" t="str">
        <f>IF(ISBLANK(D1000), "Missing ID",
IF(CONCATENATE(E1000:AG1002)="", "Unused",
IF(AND(ISBLANK(E1000), ISBLANK(I1000)), "Missing Headline and Content",
IF(ISBLANK(M1000), "Missing Is True",
IF(AND(M1000&lt;&gt;"Yes", M1000&lt;&gt;"No"), "Is True must be Yes or No",
IF(AND($AJ$3, NOT(ISBLANK(N1000)), NOT(ISNUMBER(N1000))), "Changes to Followers for Likes must be a Number",
IF(AND($AK$3, NOT(ISBLANK(O1000)), NOT(ISNUMBER(O1000))), "Changes to Followers for Disikes must be a Number",
IF(AND($AL$3, NOT(ISBLANK(P1000)), NOT(ISNUMBER(P1000))), "Changes to Followers for Shares must be a Number",
IF(AND($AM$3, NOT(ISBLANK(Q1000)), NOT(ISNUMBER(Q1000))), "Changes to Followers for Flags must be a Number",
IF(AND($AJ$3, NOT(ISBLANK(R1000)), NOT(ISNUMBER(R1000))), "Changes to Credibility for Likes must be a Number",
IF(AND($AK$3, NOT(ISBLANK(S1000)), NOT(ISNUMBER(S1000))), "Changes to Credibility for Disikes must be a Number",
IF(AND($AL$3, NOT(ISBLANK(T1000)), NOT(ISNUMBER(T1000))), "Changes to Credibility for Shares must be a Number",
IF(AND($AM$3, NOT(ISBLANK(U1000)), NOT(ISNUMBER(U1000))), "Changes to Credibility for Flags must be a Number",
IF(AND($AJ$3, $AP$3, NOT(ISBLANK(V1000)), NOT(ISNUMBER(V1000))), "Number of Likes must be a Number",
IF(AND($AK$3, $AP$3, NOT(ISBLANK(W1000)), NOT(ISNUMBER(W1000))), "Number of Disikes must be a Number",
IF(AND($AL$3, $AP$3, NOT(ISBLANK(X1000)), NOT(ISNUMBER(X1000))), "Number of Shares must be a Number",
IF(AND($AM$3, $AP$3, NOT(ISBLANK(Y1000)), NOT(ISNUMBER(Y1000))), "Number of Flags must be a Number",
IF(AND($AJ$3, $AP$3, NOT(ISBLANK(V1000)), V1000&lt;0), "Number of Likes cannot be Negative",
IF(AND($AK$3, $AP$3, NOT(ISBLANK(W1000)), W1000&lt;0), "Number of Disikes cannot be Negative",
IF(AND($AL$3, $AP$3, NOT(ISBLANK(X1000)), X1000&lt;0), "Number of Shares cannot be Negative",
IF(AND($AM$3, $AP$3, NOT(ISBLANK(Y1000)), Y1000&lt;0), "Number of Flags cannot be Negative",
IF(AND(CONCATENATE(Z1000:AH1000)&lt;&gt;"", Z1000=""), "Missing 1st Comment Source Name",
IF(AND(CONCATENATE(Z1000:AH1000)&lt;&gt;"", AB1000=""), "Missing 1st Comment Message",
IF(AND($AN$3, $AP$3, CONCATENATE(Z1000:AH1000)&lt;&gt;"", AG1000=""), "Missing 1st Comment Likes",
IF(AND($AO$3, $AP$3, CONCATENATE(Z1000:AH1000)&lt;&gt;"", AH1000=""), "Missing 1st Comment Dislikes",
IF(AND(CONCATENATE(Z1001:AH1001)&lt;&gt;"", Z1001=""), "Missing 2nd Comment Source Name",
IF(AND(CONCATENATE(Z1001:AH1001)&lt;&gt;"", AB1001=""), "Missing 2nd Comment Message",
IF(AND($AN$3, $AP$3, CONCATENATE(Z1001:AH1001)&lt;&gt;"", AG1001=""), "Missing 2nd Comment Likes",
IF(AND($AO$3, $AP$3, CONCATENATE(Z1001:AH1001)&lt;&gt;"", AH1001=""), "Missing 2nd Comment Dislikes",
IF(AND(CONCATENATE(Z1002:AH1002)&lt;&gt;"", Z1002=""), "Missing 3rd Comment Source Name",
IF(AND(CONCATENATE(Z1002:AH1002)&lt;&gt;"", AB1002=""), "Missing 3rd Comment Message",
IF(AND($AN$3, $AP$3, CONCATENATE(Z1002:AH1002)&lt;&gt;"", AG1002=""), "Missing 3rd Comment Likes",
IF(AND($AO$3, $AP$3, CONCATENATE(Z1002:AH1002)&lt;&gt;"", AH1002=""), "Missing 3rd Comment Dislikes", "Valid"
)))))))))))))))))))))))))))))))))</f>
        <v>Unused</v>
      </c>
      <c r="C1000" s="302"/>
      <c r="D1000" s="351" t="s">
        <v>1619</v>
      </c>
      <c r="E1000" s="352"/>
      <c r="F1000" s="302"/>
      <c r="G1000" s="302"/>
      <c r="H1000" s="305"/>
      <c r="I1000" s="352"/>
      <c r="J1000" s="302"/>
      <c r="K1000" s="302"/>
      <c r="L1000" s="305"/>
      <c r="M1000" s="354"/>
      <c r="N1000" s="355"/>
      <c r="O1000" s="356"/>
      <c r="P1000" s="356"/>
      <c r="Q1000" s="357"/>
      <c r="R1000" s="358"/>
      <c r="S1000" s="356"/>
      <c r="T1000" s="356"/>
      <c r="U1000" s="357"/>
      <c r="V1000" s="358"/>
      <c r="W1000" s="356"/>
      <c r="X1000" s="356"/>
      <c r="Y1000" s="359"/>
      <c r="Z1000" s="360"/>
      <c r="AA1000" s="305"/>
      <c r="AB1000" s="354"/>
      <c r="AC1000" s="302"/>
      <c r="AD1000" s="302"/>
      <c r="AE1000" s="302"/>
      <c r="AF1000" s="305"/>
      <c r="AG1000" s="361"/>
      <c r="AH1000" s="458"/>
      <c r="AI1000" s="108"/>
      <c r="AJ1000" s="108"/>
      <c r="AK1000" s="108"/>
      <c r="AL1000" s="108"/>
      <c r="AM1000" s="108"/>
      <c r="AN1000" s="108"/>
      <c r="AO1000" s="108"/>
      <c r="AP1000" s="108"/>
      <c r="AQ1000" s="108"/>
    </row>
    <row r="1001" ht="22.5" customHeight="1">
      <c r="B1001" s="331"/>
      <c r="D1001" s="363"/>
      <c r="E1001" s="331"/>
      <c r="H1001" s="327"/>
      <c r="I1001" s="331"/>
      <c r="L1001" s="327"/>
      <c r="M1001" s="331"/>
      <c r="N1001" s="333"/>
      <c r="O1001" s="334"/>
      <c r="P1001" s="334"/>
      <c r="Q1001" s="335"/>
      <c r="R1001" s="336"/>
      <c r="S1001" s="334"/>
      <c r="T1001" s="334"/>
      <c r="U1001" s="335"/>
      <c r="V1001" s="336"/>
      <c r="W1001" s="334"/>
      <c r="X1001" s="334"/>
      <c r="Y1001" s="337"/>
      <c r="Z1001" s="364"/>
      <c r="AA1001" s="327"/>
      <c r="AB1001" s="365"/>
      <c r="AF1001" s="327"/>
      <c r="AG1001" s="366"/>
      <c r="AH1001" s="367"/>
      <c r="AI1001" s="108"/>
      <c r="AJ1001" s="108"/>
      <c r="AK1001" s="108"/>
      <c r="AL1001" s="108"/>
      <c r="AM1001" s="108"/>
      <c r="AN1001" s="108"/>
      <c r="AO1001" s="108"/>
      <c r="AP1001" s="108"/>
      <c r="AQ1001" s="108"/>
    </row>
    <row r="1002" ht="22.5" customHeight="1">
      <c r="B1002" s="181"/>
      <c r="C1002" s="309"/>
      <c r="D1002" s="368"/>
      <c r="E1002" s="181"/>
      <c r="F1002" s="309"/>
      <c r="G1002" s="309"/>
      <c r="H1002" s="310"/>
      <c r="I1002" s="181"/>
      <c r="J1002" s="309"/>
      <c r="K1002" s="309"/>
      <c r="L1002" s="310"/>
      <c r="M1002" s="181"/>
      <c r="N1002" s="342"/>
      <c r="O1002" s="343"/>
      <c r="P1002" s="343"/>
      <c r="Q1002" s="344"/>
      <c r="R1002" s="345"/>
      <c r="S1002" s="343"/>
      <c r="T1002" s="343"/>
      <c r="U1002" s="344"/>
      <c r="V1002" s="345"/>
      <c r="W1002" s="343"/>
      <c r="X1002" s="343"/>
      <c r="Y1002" s="346"/>
      <c r="Z1002" s="369"/>
      <c r="AA1002" s="310"/>
      <c r="AB1002" s="370"/>
      <c r="AC1002" s="309"/>
      <c r="AD1002" s="309"/>
      <c r="AE1002" s="309"/>
      <c r="AF1002" s="310"/>
      <c r="AG1002" s="371"/>
      <c r="AH1002" s="372"/>
      <c r="AI1002" s="108"/>
      <c r="AJ1002" s="108"/>
      <c r="AK1002" s="108"/>
      <c r="AL1002" s="108"/>
      <c r="AM1002" s="108"/>
      <c r="AN1002" s="108"/>
      <c r="AO1002" s="108"/>
      <c r="AP1002" s="108"/>
      <c r="AQ1002" s="108"/>
    </row>
    <row r="1003" ht="22.5" customHeight="1">
      <c r="B1003" s="315" t="str">
        <f>IF(ISBLANK(D1003), "Missing ID",
IF(CONCATENATE(E1003:AG1005)="", "Unused",
IF(AND(ISBLANK(E1003), ISBLANK(I1003)), "Missing Headline and Content",
IF(ISBLANK(M1003), "Missing Is True",
IF(AND(M1003&lt;&gt;"Yes", M1003&lt;&gt;"No"), "Is True must be Yes or No",
IF(AND($AJ$3, NOT(ISBLANK(N1003)), NOT(ISNUMBER(N1003))), "Changes to Followers for Likes must be a Number",
IF(AND($AK$3, NOT(ISBLANK(O1003)), NOT(ISNUMBER(O1003))), "Changes to Followers for Disikes must be a Number",
IF(AND($AL$3, NOT(ISBLANK(P1003)), NOT(ISNUMBER(P1003))), "Changes to Followers for Shares must be a Number",
IF(AND($AM$3, NOT(ISBLANK(Q1003)), NOT(ISNUMBER(Q1003))), "Changes to Followers for Flags must be a Number",
IF(AND($AJ$3, NOT(ISBLANK(R1003)), NOT(ISNUMBER(R1003))), "Changes to Credibility for Likes must be a Number",
IF(AND($AK$3, NOT(ISBLANK(S1003)), NOT(ISNUMBER(S1003))), "Changes to Credibility for Disikes must be a Number",
IF(AND($AL$3, NOT(ISBLANK(T1003)), NOT(ISNUMBER(T1003))), "Changes to Credibility for Shares must be a Number",
IF(AND($AM$3, NOT(ISBLANK(U1003)), NOT(ISNUMBER(U1003))), "Changes to Credibility for Flags must be a Number",
IF(AND($AJ$3, $AP$3, NOT(ISBLANK(V1003)), NOT(ISNUMBER(V1003))), "Number of Likes must be a Number",
IF(AND($AK$3, $AP$3, NOT(ISBLANK(W1003)), NOT(ISNUMBER(W1003))), "Number of Disikes must be a Number",
IF(AND($AL$3, $AP$3, NOT(ISBLANK(X1003)), NOT(ISNUMBER(X1003))), "Number of Shares must be a Number",
IF(AND($AM$3, $AP$3, NOT(ISBLANK(Y1003)), NOT(ISNUMBER(Y1003))), "Number of Flags must be a Number",
IF(AND($AJ$3, $AP$3, NOT(ISBLANK(V1003)), V1003&lt;0), "Number of Likes cannot be Negative",
IF(AND($AK$3, $AP$3, NOT(ISBLANK(W1003)), W1003&lt;0), "Number of Disikes cannot be Negative",
IF(AND($AL$3, $AP$3, NOT(ISBLANK(X1003)), X1003&lt;0), "Number of Shares cannot be Negative",
IF(AND($AM$3, $AP$3, NOT(ISBLANK(Y1003)), Y1003&lt;0), "Number of Flags cannot be Negative",
IF(AND(CONCATENATE(Z1003:AH1003)&lt;&gt;"", Z1003=""), "Missing 1st Comment Source Name",
IF(AND(CONCATENATE(Z1003:AH1003)&lt;&gt;"", AB1003=""), "Missing 1st Comment Message",
IF(AND($AN$3, $AP$3, CONCATENATE(Z1003:AH1003)&lt;&gt;"", AG1003=""), "Missing 1st Comment Likes",
IF(AND($AO$3, $AP$3, CONCATENATE(Z1003:AH1003)&lt;&gt;"", AH1003=""), "Missing 1st Comment Dislikes",
IF(AND(CONCATENATE(Z1004:AH1004)&lt;&gt;"", Z1004=""), "Missing 2nd Comment Source Name",
IF(AND(CONCATENATE(Z1004:AH1004)&lt;&gt;"", AB1004=""), "Missing 2nd Comment Message",
IF(AND($AN$3, $AP$3, CONCATENATE(Z1004:AH1004)&lt;&gt;"", AG1004=""), "Missing 2nd Comment Likes",
IF(AND($AO$3, $AP$3, CONCATENATE(Z1004:AH1004)&lt;&gt;"", AH1004=""), "Missing 2nd Comment Dislikes",
IF(AND(CONCATENATE(Z1005:AH1005)&lt;&gt;"", Z1005=""), "Missing 3rd Comment Source Name",
IF(AND(CONCATENATE(Z1005:AH1005)&lt;&gt;"", AB1005=""), "Missing 3rd Comment Message",
IF(AND($AN$3, $AP$3, CONCATENATE(Z1005:AH1005)&lt;&gt;"", AG1005=""), "Missing 3rd Comment Likes",
IF(AND($AO$3, $AP$3, CONCATENATE(Z1005:AH1005)&lt;&gt;"", AH1005=""), "Missing 3rd Comment Dislikes", "Valid"
)))))))))))))))))))))))))))))))))</f>
        <v>Unused</v>
      </c>
      <c r="C1003" s="302"/>
      <c r="D1003" s="316" t="s">
        <v>1620</v>
      </c>
      <c r="E1003" s="317"/>
      <c r="F1003" s="302"/>
      <c r="G1003" s="302"/>
      <c r="H1003" s="305"/>
      <c r="I1003" s="317"/>
      <c r="J1003" s="302"/>
      <c r="K1003" s="302"/>
      <c r="L1003" s="305"/>
      <c r="M1003" s="319"/>
      <c r="N1003" s="450"/>
      <c r="O1003" s="451"/>
      <c r="P1003" s="451"/>
      <c r="Q1003" s="452"/>
      <c r="R1003" s="453"/>
      <c r="S1003" s="451"/>
      <c r="T1003" s="451"/>
      <c r="U1003" s="452"/>
      <c r="V1003" s="453"/>
      <c r="W1003" s="451"/>
      <c r="X1003" s="451"/>
      <c r="Y1003" s="454"/>
      <c r="Z1003" s="325"/>
      <c r="AA1003" s="305"/>
      <c r="AB1003" s="319"/>
      <c r="AC1003" s="302"/>
      <c r="AD1003" s="302"/>
      <c r="AE1003" s="302"/>
      <c r="AF1003" s="305"/>
      <c r="AG1003" s="328"/>
      <c r="AH1003" s="455"/>
      <c r="AI1003" s="108"/>
      <c r="AJ1003" s="108"/>
      <c r="AK1003" s="108"/>
      <c r="AL1003" s="108"/>
      <c r="AM1003" s="108"/>
      <c r="AN1003" s="108"/>
      <c r="AO1003" s="108"/>
      <c r="AP1003" s="108"/>
      <c r="AQ1003" s="108"/>
    </row>
    <row r="1004" ht="22.5" customHeight="1">
      <c r="B1004" s="331"/>
      <c r="D1004" s="332"/>
      <c r="E1004" s="331"/>
      <c r="H1004" s="327"/>
      <c r="I1004" s="331"/>
      <c r="L1004" s="327"/>
      <c r="M1004" s="331"/>
      <c r="N1004" s="333"/>
      <c r="O1004" s="334"/>
      <c r="P1004" s="334"/>
      <c r="Q1004" s="335"/>
      <c r="R1004" s="336"/>
      <c r="S1004" s="334"/>
      <c r="T1004" s="334"/>
      <c r="U1004" s="335"/>
      <c r="V1004" s="336"/>
      <c r="W1004" s="334"/>
      <c r="X1004" s="334"/>
      <c r="Y1004" s="337"/>
      <c r="Z1004" s="338"/>
      <c r="AA1004" s="327"/>
      <c r="AB1004" s="326"/>
      <c r="AF1004" s="327"/>
      <c r="AG1004" s="339"/>
      <c r="AH1004" s="456"/>
      <c r="AI1004" s="108"/>
      <c r="AJ1004" s="108"/>
      <c r="AK1004" s="108"/>
      <c r="AL1004" s="108"/>
      <c r="AM1004" s="108"/>
      <c r="AN1004" s="108"/>
      <c r="AO1004" s="108"/>
      <c r="AP1004" s="108"/>
      <c r="AQ1004" s="108"/>
    </row>
    <row r="1005" ht="22.5" customHeight="1">
      <c r="B1005" s="181"/>
      <c r="C1005" s="309"/>
      <c r="D1005" s="341"/>
      <c r="E1005" s="181"/>
      <c r="F1005" s="309"/>
      <c r="G1005" s="309"/>
      <c r="H1005" s="310"/>
      <c r="I1005" s="181"/>
      <c r="J1005" s="309"/>
      <c r="K1005" s="309"/>
      <c r="L1005" s="310"/>
      <c r="M1005" s="181"/>
      <c r="N1005" s="342"/>
      <c r="O1005" s="343"/>
      <c r="P1005" s="343"/>
      <c r="Q1005" s="344"/>
      <c r="R1005" s="345"/>
      <c r="S1005" s="343"/>
      <c r="T1005" s="343"/>
      <c r="U1005" s="344"/>
      <c r="V1005" s="345"/>
      <c r="W1005" s="343"/>
      <c r="X1005" s="343"/>
      <c r="Y1005" s="346"/>
      <c r="Z1005" s="338"/>
      <c r="AA1005" s="327"/>
      <c r="AB1005" s="326"/>
      <c r="AF1005" s="327"/>
      <c r="AG1005" s="349"/>
      <c r="AH1005" s="457"/>
      <c r="AI1005" s="108"/>
      <c r="AJ1005" s="108"/>
      <c r="AK1005" s="108"/>
      <c r="AL1005" s="108"/>
      <c r="AM1005" s="108"/>
      <c r="AN1005" s="108"/>
      <c r="AO1005" s="108"/>
      <c r="AP1005" s="108"/>
      <c r="AQ1005" s="108"/>
    </row>
    <row r="1006" ht="22.5" customHeight="1">
      <c r="B1006" s="315" t="str">
        <f>IF(ISBLANK(D1006), "Missing ID",
IF(CONCATENATE(E1006:AG1008)="", "Unused",
IF(AND(ISBLANK(E1006), ISBLANK(I1006)), "Missing Headline and Content",
IF(ISBLANK(M1006), "Missing Is True",
IF(AND(M1006&lt;&gt;"Yes", M1006&lt;&gt;"No"), "Is True must be Yes or No",
IF(AND($AJ$3, NOT(ISBLANK(N1006)), NOT(ISNUMBER(N1006))), "Changes to Followers for Likes must be a Number",
IF(AND($AK$3, NOT(ISBLANK(O1006)), NOT(ISNUMBER(O1006))), "Changes to Followers for Disikes must be a Number",
IF(AND($AL$3, NOT(ISBLANK(P1006)), NOT(ISNUMBER(P1006))), "Changes to Followers for Shares must be a Number",
IF(AND($AM$3, NOT(ISBLANK(Q1006)), NOT(ISNUMBER(Q1006))), "Changes to Followers for Flags must be a Number",
IF(AND($AJ$3, NOT(ISBLANK(R1006)), NOT(ISNUMBER(R1006))), "Changes to Credibility for Likes must be a Number",
IF(AND($AK$3, NOT(ISBLANK(S1006)), NOT(ISNUMBER(S1006))), "Changes to Credibility for Disikes must be a Number",
IF(AND($AL$3, NOT(ISBLANK(T1006)), NOT(ISNUMBER(T1006))), "Changes to Credibility for Shares must be a Number",
IF(AND($AM$3, NOT(ISBLANK(U1006)), NOT(ISNUMBER(U1006))), "Changes to Credibility for Flags must be a Number",
IF(AND($AJ$3, $AP$3, NOT(ISBLANK(V1006)), NOT(ISNUMBER(V1006))), "Number of Likes must be a Number",
IF(AND($AK$3, $AP$3, NOT(ISBLANK(W1006)), NOT(ISNUMBER(W1006))), "Number of Disikes must be a Number",
IF(AND($AL$3, $AP$3, NOT(ISBLANK(X1006)), NOT(ISNUMBER(X1006))), "Number of Shares must be a Number",
IF(AND($AM$3, $AP$3, NOT(ISBLANK(Y1006)), NOT(ISNUMBER(Y1006))), "Number of Flags must be a Number",
IF(AND($AJ$3, $AP$3, NOT(ISBLANK(V1006)), V1006&lt;0), "Number of Likes cannot be Negative",
IF(AND($AK$3, $AP$3, NOT(ISBLANK(W1006)), W1006&lt;0), "Number of Disikes cannot be Negative",
IF(AND($AL$3, $AP$3, NOT(ISBLANK(X1006)), X1006&lt;0), "Number of Shares cannot be Negative",
IF(AND($AM$3, $AP$3, NOT(ISBLANK(Y1006)), Y1006&lt;0), "Number of Flags cannot be Negative",
IF(AND(CONCATENATE(Z1006:AH1006)&lt;&gt;"", Z1006=""), "Missing 1st Comment Source Name",
IF(AND(CONCATENATE(Z1006:AH1006)&lt;&gt;"", AB1006=""), "Missing 1st Comment Message",
IF(AND($AN$3, $AP$3, CONCATENATE(Z1006:AH1006)&lt;&gt;"", AG1006=""), "Missing 1st Comment Likes",
IF(AND($AO$3, $AP$3, CONCATENATE(Z1006:AH1006)&lt;&gt;"", AH1006=""), "Missing 1st Comment Dislikes",
IF(AND(CONCATENATE(Z1007:AH1007)&lt;&gt;"", Z1007=""), "Missing 2nd Comment Source Name",
IF(AND(CONCATENATE(Z1007:AH1007)&lt;&gt;"", AB1007=""), "Missing 2nd Comment Message",
IF(AND($AN$3, $AP$3, CONCATENATE(Z1007:AH1007)&lt;&gt;"", AG1007=""), "Missing 2nd Comment Likes",
IF(AND($AO$3, $AP$3, CONCATENATE(Z1007:AH1007)&lt;&gt;"", AH1007=""), "Missing 2nd Comment Dislikes",
IF(AND(CONCATENATE(Z1008:AH1008)&lt;&gt;"", Z1008=""), "Missing 3rd Comment Source Name",
IF(AND(CONCATENATE(Z1008:AH1008)&lt;&gt;"", AB1008=""), "Missing 3rd Comment Message",
IF(AND($AN$3, $AP$3, CONCATENATE(Z1008:AH1008)&lt;&gt;"", AG1008=""), "Missing 3rd Comment Likes",
IF(AND($AO$3, $AP$3, CONCATENATE(Z1008:AH1008)&lt;&gt;"", AH1008=""), "Missing 3rd Comment Dislikes", "Valid"
)))))))))))))))))))))))))))))))))</f>
        <v>Unused</v>
      </c>
      <c r="C1006" s="302"/>
      <c r="D1006" s="351" t="s">
        <v>1621</v>
      </c>
      <c r="E1006" s="352"/>
      <c r="F1006" s="302"/>
      <c r="G1006" s="302"/>
      <c r="H1006" s="305"/>
      <c r="I1006" s="352"/>
      <c r="J1006" s="302"/>
      <c r="K1006" s="302"/>
      <c r="L1006" s="305"/>
      <c r="M1006" s="354"/>
      <c r="N1006" s="355"/>
      <c r="O1006" s="356"/>
      <c r="P1006" s="356"/>
      <c r="Q1006" s="357"/>
      <c r="R1006" s="358"/>
      <c r="S1006" s="356"/>
      <c r="T1006" s="356"/>
      <c r="U1006" s="357"/>
      <c r="V1006" s="358"/>
      <c r="W1006" s="356"/>
      <c r="X1006" s="356"/>
      <c r="Y1006" s="359"/>
      <c r="Z1006" s="360"/>
      <c r="AA1006" s="305"/>
      <c r="AB1006" s="354"/>
      <c r="AC1006" s="302"/>
      <c r="AD1006" s="302"/>
      <c r="AE1006" s="302"/>
      <c r="AF1006" s="305"/>
      <c r="AG1006" s="361"/>
      <c r="AH1006" s="458"/>
      <c r="AI1006" s="108"/>
      <c r="AJ1006" s="108"/>
      <c r="AK1006" s="108"/>
      <c r="AL1006" s="108"/>
      <c r="AM1006" s="108"/>
      <c r="AN1006" s="108"/>
      <c r="AO1006" s="108"/>
      <c r="AP1006" s="108"/>
      <c r="AQ1006" s="108"/>
    </row>
    <row r="1007" ht="22.5" customHeight="1">
      <c r="B1007" s="331"/>
      <c r="D1007" s="363"/>
      <c r="E1007" s="331"/>
      <c r="H1007" s="327"/>
      <c r="I1007" s="331"/>
      <c r="L1007" s="327"/>
      <c r="M1007" s="331"/>
      <c r="N1007" s="333"/>
      <c r="O1007" s="334"/>
      <c r="P1007" s="334"/>
      <c r="Q1007" s="335"/>
      <c r="R1007" s="336"/>
      <c r="S1007" s="334"/>
      <c r="T1007" s="334"/>
      <c r="U1007" s="335"/>
      <c r="V1007" s="336"/>
      <c r="W1007" s="334"/>
      <c r="X1007" s="334"/>
      <c r="Y1007" s="337"/>
      <c r="Z1007" s="364"/>
      <c r="AA1007" s="327"/>
      <c r="AB1007" s="365"/>
      <c r="AF1007" s="327"/>
      <c r="AG1007" s="366"/>
      <c r="AH1007" s="367"/>
      <c r="AI1007" s="108"/>
      <c r="AJ1007" s="108"/>
      <c r="AK1007" s="108"/>
      <c r="AL1007" s="108"/>
      <c r="AM1007" s="108"/>
      <c r="AN1007" s="108"/>
      <c r="AO1007" s="108"/>
      <c r="AP1007" s="108"/>
      <c r="AQ1007" s="108"/>
    </row>
    <row r="1008" ht="22.5" customHeight="1">
      <c r="B1008" s="181"/>
      <c r="C1008" s="309"/>
      <c r="D1008" s="368"/>
      <c r="E1008" s="181"/>
      <c r="F1008" s="309"/>
      <c r="G1008" s="309"/>
      <c r="H1008" s="310"/>
      <c r="I1008" s="181"/>
      <c r="J1008" s="309"/>
      <c r="K1008" s="309"/>
      <c r="L1008" s="310"/>
      <c r="M1008" s="181"/>
      <c r="N1008" s="459"/>
      <c r="O1008" s="460"/>
      <c r="P1008" s="460"/>
      <c r="Q1008" s="461"/>
      <c r="R1008" s="462"/>
      <c r="S1008" s="460"/>
      <c r="T1008" s="460"/>
      <c r="U1008" s="461"/>
      <c r="V1008" s="462"/>
      <c r="W1008" s="460"/>
      <c r="X1008" s="460"/>
      <c r="Y1008" s="463"/>
      <c r="Z1008" s="464"/>
      <c r="AA1008" s="400"/>
      <c r="AB1008" s="465"/>
      <c r="AC1008" s="466"/>
      <c r="AD1008" s="466"/>
      <c r="AE1008" s="466"/>
      <c r="AF1008" s="400"/>
      <c r="AG1008" s="371"/>
      <c r="AH1008" s="372"/>
      <c r="AI1008" s="108"/>
      <c r="AJ1008" s="108"/>
      <c r="AK1008" s="108"/>
      <c r="AL1008" s="108"/>
      <c r="AM1008" s="108"/>
      <c r="AN1008" s="108"/>
      <c r="AO1008" s="108"/>
      <c r="AP1008" s="108"/>
      <c r="AQ1008" s="108"/>
    </row>
    <row r="1009" ht="15.75" customHeight="1">
      <c r="B1009" s="467"/>
      <c r="C1009" s="262"/>
      <c r="D1009" s="468"/>
      <c r="H1009" s="468"/>
      <c r="L1009" s="262"/>
      <c r="M1009" s="262"/>
      <c r="N1009" s="262"/>
      <c r="O1009" s="262"/>
      <c r="P1009" s="262"/>
      <c r="Q1009" s="262"/>
      <c r="R1009" s="262"/>
      <c r="S1009" s="262"/>
      <c r="T1009" s="262"/>
      <c r="U1009" s="262"/>
      <c r="V1009" s="262"/>
      <c r="W1009" s="262"/>
      <c r="X1009" s="262"/>
      <c r="Y1009" s="262"/>
      <c r="AA1009" s="262"/>
      <c r="AF1009" s="262"/>
      <c r="AG1009" s="108"/>
      <c r="AH1009" s="108"/>
      <c r="AI1009" s="108"/>
      <c r="AJ1009" s="108"/>
      <c r="AK1009" s="108"/>
      <c r="AL1009" s="108"/>
      <c r="AM1009" s="108"/>
      <c r="AN1009" s="108"/>
      <c r="AO1009" s="108"/>
      <c r="AP1009" s="108"/>
      <c r="AQ1009" s="108"/>
    </row>
  </sheetData>
  <mergeCells count="7602">
    <mergeCell ref="P619:P621"/>
    <mergeCell ref="Q619:Q621"/>
    <mergeCell ref="R619:R621"/>
    <mergeCell ref="S619:S621"/>
    <mergeCell ref="T619:T621"/>
    <mergeCell ref="U619:U621"/>
    <mergeCell ref="V619:V621"/>
    <mergeCell ref="Z621:AA621"/>
    <mergeCell ref="AB621:AF621"/>
    <mergeCell ref="AB622:AF622"/>
    <mergeCell ref="AB623:AF623"/>
    <mergeCell ref="AB624:AF624"/>
    <mergeCell ref="W619:W621"/>
    <mergeCell ref="X619:X621"/>
    <mergeCell ref="Y619:Y621"/>
    <mergeCell ref="Z619:AA619"/>
    <mergeCell ref="AB619:AF619"/>
    <mergeCell ref="Z620:AA620"/>
    <mergeCell ref="AB620:AF620"/>
    <mergeCell ref="B619:C621"/>
    <mergeCell ref="D619:D621"/>
    <mergeCell ref="E619:H621"/>
    <mergeCell ref="I619:L621"/>
    <mergeCell ref="M619:M621"/>
    <mergeCell ref="N619:N621"/>
    <mergeCell ref="O619:O621"/>
    <mergeCell ref="W622:W624"/>
    <mergeCell ref="X622:X624"/>
    <mergeCell ref="Y622:Y624"/>
    <mergeCell ref="Z622:AA622"/>
    <mergeCell ref="Z623:AA623"/>
    <mergeCell ref="Z624:AA624"/>
    <mergeCell ref="P622:P624"/>
    <mergeCell ref="Q622:Q624"/>
    <mergeCell ref="R622:R624"/>
    <mergeCell ref="S622:S624"/>
    <mergeCell ref="T622:T624"/>
    <mergeCell ref="U622:U624"/>
    <mergeCell ref="V622:V624"/>
    <mergeCell ref="B622:C624"/>
    <mergeCell ref="D622:D624"/>
    <mergeCell ref="E622:H624"/>
    <mergeCell ref="I622:L624"/>
    <mergeCell ref="M622:M624"/>
    <mergeCell ref="N622:N624"/>
    <mergeCell ref="O622:O624"/>
    <mergeCell ref="P625:P627"/>
    <mergeCell ref="Q625:Q627"/>
    <mergeCell ref="R625:R627"/>
    <mergeCell ref="S625:S627"/>
    <mergeCell ref="T625:T627"/>
    <mergeCell ref="U625:U627"/>
    <mergeCell ref="V625:V627"/>
    <mergeCell ref="Z627:AA627"/>
    <mergeCell ref="AB627:AF627"/>
    <mergeCell ref="AB628:AF628"/>
    <mergeCell ref="AB629:AF629"/>
    <mergeCell ref="AB630:AF630"/>
    <mergeCell ref="W625:W627"/>
    <mergeCell ref="X625:X627"/>
    <mergeCell ref="Y625:Y627"/>
    <mergeCell ref="Z625:AA625"/>
    <mergeCell ref="AB625:AF625"/>
    <mergeCell ref="Z626:AA626"/>
    <mergeCell ref="AB626:AF626"/>
    <mergeCell ref="B625:C627"/>
    <mergeCell ref="D625:D627"/>
    <mergeCell ref="E625:H627"/>
    <mergeCell ref="I625:L627"/>
    <mergeCell ref="M625:M627"/>
    <mergeCell ref="N625:N627"/>
    <mergeCell ref="O625:O627"/>
    <mergeCell ref="W628:W630"/>
    <mergeCell ref="X628:X630"/>
    <mergeCell ref="Y628:Y630"/>
    <mergeCell ref="Z628:AA628"/>
    <mergeCell ref="Z629:AA629"/>
    <mergeCell ref="Z630:AA630"/>
    <mergeCell ref="P628:P630"/>
    <mergeCell ref="Q628:Q630"/>
    <mergeCell ref="R628:R630"/>
    <mergeCell ref="S628:S630"/>
    <mergeCell ref="T628:T630"/>
    <mergeCell ref="U628:U630"/>
    <mergeCell ref="V628:V630"/>
    <mergeCell ref="B628:C630"/>
    <mergeCell ref="D628:D630"/>
    <mergeCell ref="E628:H630"/>
    <mergeCell ref="I628:L630"/>
    <mergeCell ref="M628:M630"/>
    <mergeCell ref="N628:N630"/>
    <mergeCell ref="O628:O630"/>
    <mergeCell ref="P631:P633"/>
    <mergeCell ref="Q631:Q633"/>
    <mergeCell ref="R631:R633"/>
    <mergeCell ref="S631:S633"/>
    <mergeCell ref="T631:T633"/>
    <mergeCell ref="U631:U633"/>
    <mergeCell ref="V631:V633"/>
    <mergeCell ref="Z633:AA633"/>
    <mergeCell ref="AB633:AF633"/>
    <mergeCell ref="AB634:AF634"/>
    <mergeCell ref="AB635:AF635"/>
    <mergeCell ref="AB636:AF636"/>
    <mergeCell ref="W631:W633"/>
    <mergeCell ref="X631:X633"/>
    <mergeCell ref="Y631:Y633"/>
    <mergeCell ref="Z631:AA631"/>
    <mergeCell ref="AB631:AF631"/>
    <mergeCell ref="Z632:AA632"/>
    <mergeCell ref="AB632:AF632"/>
    <mergeCell ref="B631:C633"/>
    <mergeCell ref="D631:D633"/>
    <mergeCell ref="E631:H633"/>
    <mergeCell ref="I631:L633"/>
    <mergeCell ref="M631:M633"/>
    <mergeCell ref="N631:N633"/>
    <mergeCell ref="O631:O633"/>
    <mergeCell ref="W634:W636"/>
    <mergeCell ref="X634:X636"/>
    <mergeCell ref="Y634:Y636"/>
    <mergeCell ref="Z634:AA634"/>
    <mergeCell ref="Z635:AA635"/>
    <mergeCell ref="Z636:AA636"/>
    <mergeCell ref="P634:P636"/>
    <mergeCell ref="Q634:Q636"/>
    <mergeCell ref="R634:R636"/>
    <mergeCell ref="S634:S636"/>
    <mergeCell ref="T634:T636"/>
    <mergeCell ref="U634:U636"/>
    <mergeCell ref="V634:V636"/>
    <mergeCell ref="B634:C636"/>
    <mergeCell ref="D634:D636"/>
    <mergeCell ref="E634:H636"/>
    <mergeCell ref="I634:L636"/>
    <mergeCell ref="M634:M636"/>
    <mergeCell ref="N634:N636"/>
    <mergeCell ref="O634:O636"/>
    <mergeCell ref="P637:P639"/>
    <mergeCell ref="Q637:Q639"/>
    <mergeCell ref="R637:R639"/>
    <mergeCell ref="S637:S639"/>
    <mergeCell ref="T637:T639"/>
    <mergeCell ref="U637:U639"/>
    <mergeCell ref="V637:V639"/>
    <mergeCell ref="Z639:AA639"/>
    <mergeCell ref="AB639:AF639"/>
    <mergeCell ref="AB640:AF640"/>
    <mergeCell ref="AB641:AF641"/>
    <mergeCell ref="AB642:AF642"/>
    <mergeCell ref="W637:W639"/>
    <mergeCell ref="X637:X639"/>
    <mergeCell ref="Y637:Y639"/>
    <mergeCell ref="Z637:AA637"/>
    <mergeCell ref="AB637:AF637"/>
    <mergeCell ref="Z638:AA638"/>
    <mergeCell ref="AB638:AF638"/>
    <mergeCell ref="B637:C639"/>
    <mergeCell ref="D637:D639"/>
    <mergeCell ref="E637:H639"/>
    <mergeCell ref="I637:L639"/>
    <mergeCell ref="M637:M639"/>
    <mergeCell ref="N637:N639"/>
    <mergeCell ref="O637:O639"/>
    <mergeCell ref="W640:W642"/>
    <mergeCell ref="X640:X642"/>
    <mergeCell ref="Y640:Y642"/>
    <mergeCell ref="Z640:AA640"/>
    <mergeCell ref="Z641:AA641"/>
    <mergeCell ref="Z642:AA642"/>
    <mergeCell ref="P640:P642"/>
    <mergeCell ref="Q640:Q642"/>
    <mergeCell ref="R640:R642"/>
    <mergeCell ref="S640:S642"/>
    <mergeCell ref="T640:T642"/>
    <mergeCell ref="U640:U642"/>
    <mergeCell ref="V640:V642"/>
    <mergeCell ref="B640:C642"/>
    <mergeCell ref="D640:D642"/>
    <mergeCell ref="E640:H642"/>
    <mergeCell ref="I640:L642"/>
    <mergeCell ref="M640:M642"/>
    <mergeCell ref="N640:N642"/>
    <mergeCell ref="O640:O642"/>
    <mergeCell ref="P643:P645"/>
    <mergeCell ref="Q643:Q645"/>
    <mergeCell ref="R643:R645"/>
    <mergeCell ref="S643:S645"/>
    <mergeCell ref="T643:T645"/>
    <mergeCell ref="U643:U645"/>
    <mergeCell ref="V643:V645"/>
    <mergeCell ref="Z645:AA645"/>
    <mergeCell ref="AB645:AF645"/>
    <mergeCell ref="AB646:AF646"/>
    <mergeCell ref="AB647:AF647"/>
    <mergeCell ref="AB648:AF648"/>
    <mergeCell ref="W643:W645"/>
    <mergeCell ref="X643:X645"/>
    <mergeCell ref="Y643:Y645"/>
    <mergeCell ref="Z643:AA643"/>
    <mergeCell ref="AB643:AF643"/>
    <mergeCell ref="Z644:AA644"/>
    <mergeCell ref="AB644:AF644"/>
    <mergeCell ref="B643:C645"/>
    <mergeCell ref="D643:D645"/>
    <mergeCell ref="E643:H645"/>
    <mergeCell ref="I643:L645"/>
    <mergeCell ref="M643:M645"/>
    <mergeCell ref="N643:N645"/>
    <mergeCell ref="O643:O645"/>
    <mergeCell ref="W646:W648"/>
    <mergeCell ref="X646:X648"/>
    <mergeCell ref="Y646:Y648"/>
    <mergeCell ref="Z646:AA646"/>
    <mergeCell ref="Z647:AA647"/>
    <mergeCell ref="Z648:AA648"/>
    <mergeCell ref="P646:P648"/>
    <mergeCell ref="Q646:Q648"/>
    <mergeCell ref="R646:R648"/>
    <mergeCell ref="S646:S648"/>
    <mergeCell ref="T646:T648"/>
    <mergeCell ref="U646:U648"/>
    <mergeCell ref="V646:V648"/>
    <mergeCell ref="B646:C648"/>
    <mergeCell ref="D646:D648"/>
    <mergeCell ref="E646:H648"/>
    <mergeCell ref="I646:L648"/>
    <mergeCell ref="M646:M648"/>
    <mergeCell ref="N646:N648"/>
    <mergeCell ref="O646:O648"/>
    <mergeCell ref="P649:P651"/>
    <mergeCell ref="Q649:Q651"/>
    <mergeCell ref="R649:R651"/>
    <mergeCell ref="S649:S651"/>
    <mergeCell ref="T649:T651"/>
    <mergeCell ref="U649:U651"/>
    <mergeCell ref="V649:V651"/>
    <mergeCell ref="Z651:AA651"/>
    <mergeCell ref="AB651:AF651"/>
    <mergeCell ref="AB652:AF652"/>
    <mergeCell ref="AB653:AF653"/>
    <mergeCell ref="AB654:AF654"/>
    <mergeCell ref="W649:W651"/>
    <mergeCell ref="X649:X651"/>
    <mergeCell ref="Y649:Y651"/>
    <mergeCell ref="Z649:AA649"/>
    <mergeCell ref="AB649:AF649"/>
    <mergeCell ref="Z650:AA650"/>
    <mergeCell ref="AB650:AF650"/>
    <mergeCell ref="B649:C651"/>
    <mergeCell ref="D649:D651"/>
    <mergeCell ref="E649:H651"/>
    <mergeCell ref="I649:L651"/>
    <mergeCell ref="M649:M651"/>
    <mergeCell ref="N649:N651"/>
    <mergeCell ref="O649:O651"/>
    <mergeCell ref="W652:W654"/>
    <mergeCell ref="X652:X654"/>
    <mergeCell ref="Y652:Y654"/>
    <mergeCell ref="Z652:AA652"/>
    <mergeCell ref="Z653:AA653"/>
    <mergeCell ref="Z654:AA654"/>
    <mergeCell ref="P652:P654"/>
    <mergeCell ref="Q652:Q654"/>
    <mergeCell ref="R652:R654"/>
    <mergeCell ref="S652:S654"/>
    <mergeCell ref="T652:T654"/>
    <mergeCell ref="U652:U654"/>
    <mergeCell ref="V652:V654"/>
    <mergeCell ref="B652:C654"/>
    <mergeCell ref="D652:D654"/>
    <mergeCell ref="E652:H654"/>
    <mergeCell ref="I652:L654"/>
    <mergeCell ref="M652:M654"/>
    <mergeCell ref="N652:N654"/>
    <mergeCell ref="O652:O654"/>
    <mergeCell ref="P655:P657"/>
    <mergeCell ref="Q655:Q657"/>
    <mergeCell ref="R655:R657"/>
    <mergeCell ref="S655:S657"/>
    <mergeCell ref="T655:T657"/>
    <mergeCell ref="U655:U657"/>
    <mergeCell ref="V655:V657"/>
    <mergeCell ref="Z657:AA657"/>
    <mergeCell ref="AB657:AF657"/>
    <mergeCell ref="AB658:AF658"/>
    <mergeCell ref="AB659:AF659"/>
    <mergeCell ref="AB660:AF660"/>
    <mergeCell ref="W655:W657"/>
    <mergeCell ref="X655:X657"/>
    <mergeCell ref="Y655:Y657"/>
    <mergeCell ref="Z655:AA655"/>
    <mergeCell ref="AB655:AF655"/>
    <mergeCell ref="Z656:AA656"/>
    <mergeCell ref="AB656:AF656"/>
    <mergeCell ref="B655:C657"/>
    <mergeCell ref="D655:D657"/>
    <mergeCell ref="E655:H657"/>
    <mergeCell ref="I655:L657"/>
    <mergeCell ref="M655:M657"/>
    <mergeCell ref="N655:N657"/>
    <mergeCell ref="O655:O657"/>
    <mergeCell ref="W658:W660"/>
    <mergeCell ref="X658:X660"/>
    <mergeCell ref="Y658:Y660"/>
    <mergeCell ref="Z658:AA658"/>
    <mergeCell ref="Z659:AA659"/>
    <mergeCell ref="Z660:AA660"/>
    <mergeCell ref="P658:P660"/>
    <mergeCell ref="Q658:Q660"/>
    <mergeCell ref="R658:R660"/>
    <mergeCell ref="S658:S660"/>
    <mergeCell ref="T658:T660"/>
    <mergeCell ref="U658:U660"/>
    <mergeCell ref="V658:V660"/>
    <mergeCell ref="B658:C660"/>
    <mergeCell ref="D658:D660"/>
    <mergeCell ref="E658:H660"/>
    <mergeCell ref="I658:L660"/>
    <mergeCell ref="M658:M660"/>
    <mergeCell ref="N658:N660"/>
    <mergeCell ref="O658:O660"/>
    <mergeCell ref="P661:P663"/>
    <mergeCell ref="Q661:Q663"/>
    <mergeCell ref="R661:R663"/>
    <mergeCell ref="S661:S663"/>
    <mergeCell ref="T661:T663"/>
    <mergeCell ref="U661:U663"/>
    <mergeCell ref="V661:V663"/>
    <mergeCell ref="Z663:AA663"/>
    <mergeCell ref="AB663:AF663"/>
    <mergeCell ref="AB664:AF664"/>
    <mergeCell ref="AB665:AF665"/>
    <mergeCell ref="AB666:AF666"/>
    <mergeCell ref="W661:W663"/>
    <mergeCell ref="X661:X663"/>
    <mergeCell ref="Y661:Y663"/>
    <mergeCell ref="Z661:AA661"/>
    <mergeCell ref="AB661:AF661"/>
    <mergeCell ref="Z662:AA662"/>
    <mergeCell ref="AB662:AF662"/>
    <mergeCell ref="B661:C663"/>
    <mergeCell ref="D661:D663"/>
    <mergeCell ref="E661:H663"/>
    <mergeCell ref="I661:L663"/>
    <mergeCell ref="M661:M663"/>
    <mergeCell ref="N661:N663"/>
    <mergeCell ref="O661:O663"/>
    <mergeCell ref="W664:W666"/>
    <mergeCell ref="X664:X666"/>
    <mergeCell ref="Y664:Y666"/>
    <mergeCell ref="Z664:AA664"/>
    <mergeCell ref="Z665:AA665"/>
    <mergeCell ref="Z666:AA666"/>
    <mergeCell ref="P664:P666"/>
    <mergeCell ref="Q664:Q666"/>
    <mergeCell ref="R664:R666"/>
    <mergeCell ref="S664:S666"/>
    <mergeCell ref="T664:T666"/>
    <mergeCell ref="U664:U666"/>
    <mergeCell ref="V664:V666"/>
    <mergeCell ref="B664:C666"/>
    <mergeCell ref="D664:D666"/>
    <mergeCell ref="E664:H666"/>
    <mergeCell ref="I664:L666"/>
    <mergeCell ref="M664:M666"/>
    <mergeCell ref="N664:N666"/>
    <mergeCell ref="O664:O666"/>
    <mergeCell ref="P667:P669"/>
    <mergeCell ref="Q667:Q669"/>
    <mergeCell ref="R667:R669"/>
    <mergeCell ref="S667:S669"/>
    <mergeCell ref="T667:T669"/>
    <mergeCell ref="U667:U669"/>
    <mergeCell ref="V667:V669"/>
    <mergeCell ref="Z669:AA669"/>
    <mergeCell ref="AB669:AF669"/>
    <mergeCell ref="AB670:AF670"/>
    <mergeCell ref="AB671:AF671"/>
    <mergeCell ref="AB672:AF672"/>
    <mergeCell ref="W667:W669"/>
    <mergeCell ref="X667:X669"/>
    <mergeCell ref="Y667:Y669"/>
    <mergeCell ref="Z667:AA667"/>
    <mergeCell ref="AB667:AF667"/>
    <mergeCell ref="Z668:AA668"/>
    <mergeCell ref="AB668:AF668"/>
    <mergeCell ref="B667:C669"/>
    <mergeCell ref="D667:D669"/>
    <mergeCell ref="E667:H669"/>
    <mergeCell ref="I667:L669"/>
    <mergeCell ref="M667:M669"/>
    <mergeCell ref="N667:N669"/>
    <mergeCell ref="O667:O669"/>
    <mergeCell ref="W670:W672"/>
    <mergeCell ref="X670:X672"/>
    <mergeCell ref="Y670:Y672"/>
    <mergeCell ref="Z670:AA670"/>
    <mergeCell ref="Z671:AA671"/>
    <mergeCell ref="Z672:AA672"/>
    <mergeCell ref="P670:P672"/>
    <mergeCell ref="Q670:Q672"/>
    <mergeCell ref="R670:R672"/>
    <mergeCell ref="S670:S672"/>
    <mergeCell ref="T670:T672"/>
    <mergeCell ref="U670:U672"/>
    <mergeCell ref="V670:V672"/>
    <mergeCell ref="B670:C672"/>
    <mergeCell ref="D670:D672"/>
    <mergeCell ref="E670:H672"/>
    <mergeCell ref="I670:L672"/>
    <mergeCell ref="M670:M672"/>
    <mergeCell ref="N670:N672"/>
    <mergeCell ref="O670:O672"/>
    <mergeCell ref="P673:P675"/>
    <mergeCell ref="Q673:Q675"/>
    <mergeCell ref="R673:R675"/>
    <mergeCell ref="S673:S675"/>
    <mergeCell ref="T673:T675"/>
    <mergeCell ref="U673:U675"/>
    <mergeCell ref="V673:V675"/>
    <mergeCell ref="Z675:AA675"/>
    <mergeCell ref="AB675:AF675"/>
    <mergeCell ref="AB676:AF676"/>
    <mergeCell ref="AB677:AF677"/>
    <mergeCell ref="AB678:AF678"/>
    <mergeCell ref="W673:W675"/>
    <mergeCell ref="X673:X675"/>
    <mergeCell ref="Y673:Y675"/>
    <mergeCell ref="Z673:AA673"/>
    <mergeCell ref="AB673:AF673"/>
    <mergeCell ref="Z674:AA674"/>
    <mergeCell ref="AB674:AF674"/>
    <mergeCell ref="B673:C675"/>
    <mergeCell ref="D673:D675"/>
    <mergeCell ref="E673:H675"/>
    <mergeCell ref="I673:L675"/>
    <mergeCell ref="M673:M675"/>
    <mergeCell ref="N673:N675"/>
    <mergeCell ref="O673:O675"/>
    <mergeCell ref="W676:W678"/>
    <mergeCell ref="X676:X678"/>
    <mergeCell ref="Y676:Y678"/>
    <mergeCell ref="Z676:AA676"/>
    <mergeCell ref="Z677:AA677"/>
    <mergeCell ref="Z678:AA678"/>
    <mergeCell ref="P676:P678"/>
    <mergeCell ref="Q676:Q678"/>
    <mergeCell ref="R676:R678"/>
    <mergeCell ref="S676:S678"/>
    <mergeCell ref="T676:T678"/>
    <mergeCell ref="U676:U678"/>
    <mergeCell ref="V676:V678"/>
    <mergeCell ref="B676:C678"/>
    <mergeCell ref="D676:D678"/>
    <mergeCell ref="E676:H678"/>
    <mergeCell ref="I676:L678"/>
    <mergeCell ref="M676:M678"/>
    <mergeCell ref="N676:N678"/>
    <mergeCell ref="O676:O678"/>
    <mergeCell ref="P679:P681"/>
    <mergeCell ref="Q679:Q681"/>
    <mergeCell ref="R679:R681"/>
    <mergeCell ref="S679:S681"/>
    <mergeCell ref="T679:T681"/>
    <mergeCell ref="U679:U681"/>
    <mergeCell ref="V679:V681"/>
    <mergeCell ref="Z681:AA681"/>
    <mergeCell ref="AB681:AF681"/>
    <mergeCell ref="AB682:AF682"/>
    <mergeCell ref="AB683:AF683"/>
    <mergeCell ref="AB684:AF684"/>
    <mergeCell ref="W679:W681"/>
    <mergeCell ref="X679:X681"/>
    <mergeCell ref="Y679:Y681"/>
    <mergeCell ref="Z679:AA679"/>
    <mergeCell ref="AB679:AF679"/>
    <mergeCell ref="Z680:AA680"/>
    <mergeCell ref="AB680:AF680"/>
    <mergeCell ref="B679:C681"/>
    <mergeCell ref="D679:D681"/>
    <mergeCell ref="E679:H681"/>
    <mergeCell ref="I679:L681"/>
    <mergeCell ref="M679:M681"/>
    <mergeCell ref="N679:N681"/>
    <mergeCell ref="O679:O681"/>
    <mergeCell ref="W682:W684"/>
    <mergeCell ref="X682:X684"/>
    <mergeCell ref="Y682:Y684"/>
    <mergeCell ref="Z682:AA682"/>
    <mergeCell ref="Z683:AA683"/>
    <mergeCell ref="Z684:AA684"/>
    <mergeCell ref="P682:P684"/>
    <mergeCell ref="Q682:Q684"/>
    <mergeCell ref="R682:R684"/>
    <mergeCell ref="S682:S684"/>
    <mergeCell ref="T682:T684"/>
    <mergeCell ref="U682:U684"/>
    <mergeCell ref="V682:V684"/>
    <mergeCell ref="B682:C684"/>
    <mergeCell ref="D682:D684"/>
    <mergeCell ref="E682:H684"/>
    <mergeCell ref="I682:L684"/>
    <mergeCell ref="M682:M684"/>
    <mergeCell ref="N682:N684"/>
    <mergeCell ref="O682:O684"/>
    <mergeCell ref="P685:P687"/>
    <mergeCell ref="Q685:Q687"/>
    <mergeCell ref="R685:R687"/>
    <mergeCell ref="S685:S687"/>
    <mergeCell ref="T685:T687"/>
    <mergeCell ref="U685:U687"/>
    <mergeCell ref="V685:V687"/>
    <mergeCell ref="Z687:AA687"/>
    <mergeCell ref="AB687:AF687"/>
    <mergeCell ref="AB688:AF688"/>
    <mergeCell ref="AB689:AF689"/>
    <mergeCell ref="AB690:AF690"/>
    <mergeCell ref="W685:W687"/>
    <mergeCell ref="X685:X687"/>
    <mergeCell ref="Y685:Y687"/>
    <mergeCell ref="Z685:AA685"/>
    <mergeCell ref="AB685:AF685"/>
    <mergeCell ref="Z686:AA686"/>
    <mergeCell ref="AB686:AF686"/>
    <mergeCell ref="B685:C687"/>
    <mergeCell ref="D685:D687"/>
    <mergeCell ref="E685:H687"/>
    <mergeCell ref="I685:L687"/>
    <mergeCell ref="M685:M687"/>
    <mergeCell ref="N685:N687"/>
    <mergeCell ref="O685:O687"/>
    <mergeCell ref="W688:W690"/>
    <mergeCell ref="X688:X690"/>
    <mergeCell ref="Y688:Y690"/>
    <mergeCell ref="Z688:AA688"/>
    <mergeCell ref="Z689:AA689"/>
    <mergeCell ref="Z690:AA690"/>
    <mergeCell ref="P688:P690"/>
    <mergeCell ref="Q688:Q690"/>
    <mergeCell ref="R688:R690"/>
    <mergeCell ref="S688:S690"/>
    <mergeCell ref="T688:T690"/>
    <mergeCell ref="U688:U690"/>
    <mergeCell ref="V688:V690"/>
    <mergeCell ref="B688:C690"/>
    <mergeCell ref="D688:D690"/>
    <mergeCell ref="E688:H690"/>
    <mergeCell ref="I688:L690"/>
    <mergeCell ref="M688:M690"/>
    <mergeCell ref="N688:N690"/>
    <mergeCell ref="O688:O690"/>
    <mergeCell ref="P691:P693"/>
    <mergeCell ref="Q691:Q693"/>
    <mergeCell ref="R691:R693"/>
    <mergeCell ref="S691:S693"/>
    <mergeCell ref="T691:T693"/>
    <mergeCell ref="U691:U693"/>
    <mergeCell ref="V691:V693"/>
    <mergeCell ref="Z693:AA693"/>
    <mergeCell ref="AB693:AF693"/>
    <mergeCell ref="AB694:AF694"/>
    <mergeCell ref="AB695:AF695"/>
    <mergeCell ref="AB696:AF696"/>
    <mergeCell ref="W691:W693"/>
    <mergeCell ref="X691:X693"/>
    <mergeCell ref="Y691:Y693"/>
    <mergeCell ref="Z691:AA691"/>
    <mergeCell ref="AB691:AF691"/>
    <mergeCell ref="Z692:AA692"/>
    <mergeCell ref="AB692:AF692"/>
    <mergeCell ref="B691:C693"/>
    <mergeCell ref="D691:D693"/>
    <mergeCell ref="E691:H693"/>
    <mergeCell ref="I691:L693"/>
    <mergeCell ref="M691:M693"/>
    <mergeCell ref="N691:N693"/>
    <mergeCell ref="O691:O693"/>
    <mergeCell ref="W694:W696"/>
    <mergeCell ref="X694:X696"/>
    <mergeCell ref="Y694:Y696"/>
    <mergeCell ref="Z694:AA694"/>
    <mergeCell ref="Z695:AA695"/>
    <mergeCell ref="Z696:AA696"/>
    <mergeCell ref="P694:P696"/>
    <mergeCell ref="Q694:Q696"/>
    <mergeCell ref="R694:R696"/>
    <mergeCell ref="S694:S696"/>
    <mergeCell ref="T694:T696"/>
    <mergeCell ref="U694:U696"/>
    <mergeCell ref="V694:V696"/>
    <mergeCell ref="B694:C696"/>
    <mergeCell ref="D694:D696"/>
    <mergeCell ref="E694:H696"/>
    <mergeCell ref="I694:L696"/>
    <mergeCell ref="M694:M696"/>
    <mergeCell ref="N694:N696"/>
    <mergeCell ref="O694:O696"/>
    <mergeCell ref="P697:P699"/>
    <mergeCell ref="Q697:Q699"/>
    <mergeCell ref="R697:R699"/>
    <mergeCell ref="S697:S699"/>
    <mergeCell ref="T697:T699"/>
    <mergeCell ref="U697:U699"/>
    <mergeCell ref="V697:V699"/>
    <mergeCell ref="Z699:AA699"/>
    <mergeCell ref="AB699:AF699"/>
    <mergeCell ref="AB700:AF700"/>
    <mergeCell ref="AB701:AF701"/>
    <mergeCell ref="AB702:AF702"/>
    <mergeCell ref="W697:W699"/>
    <mergeCell ref="X697:X699"/>
    <mergeCell ref="Y697:Y699"/>
    <mergeCell ref="Z697:AA697"/>
    <mergeCell ref="AB697:AF697"/>
    <mergeCell ref="Z698:AA698"/>
    <mergeCell ref="AB698:AF698"/>
    <mergeCell ref="B697:C699"/>
    <mergeCell ref="D697:D699"/>
    <mergeCell ref="E697:H699"/>
    <mergeCell ref="I697:L699"/>
    <mergeCell ref="M697:M699"/>
    <mergeCell ref="N697:N699"/>
    <mergeCell ref="O697:O699"/>
    <mergeCell ref="W700:W702"/>
    <mergeCell ref="X700:X702"/>
    <mergeCell ref="Y700:Y702"/>
    <mergeCell ref="Z700:AA700"/>
    <mergeCell ref="Z701:AA701"/>
    <mergeCell ref="Z702:AA702"/>
    <mergeCell ref="P700:P702"/>
    <mergeCell ref="Q700:Q702"/>
    <mergeCell ref="R700:R702"/>
    <mergeCell ref="S700:S702"/>
    <mergeCell ref="T700:T702"/>
    <mergeCell ref="U700:U702"/>
    <mergeCell ref="V700:V702"/>
    <mergeCell ref="B700:C702"/>
    <mergeCell ref="D700:D702"/>
    <mergeCell ref="E700:H702"/>
    <mergeCell ref="I700:L702"/>
    <mergeCell ref="M700:M702"/>
    <mergeCell ref="N700:N702"/>
    <mergeCell ref="O700:O702"/>
    <mergeCell ref="P703:P705"/>
    <mergeCell ref="Q703:Q705"/>
    <mergeCell ref="R703:R705"/>
    <mergeCell ref="S703:S705"/>
    <mergeCell ref="T703:T705"/>
    <mergeCell ref="U703:U705"/>
    <mergeCell ref="V703:V705"/>
    <mergeCell ref="Z705:AA705"/>
    <mergeCell ref="AB705:AF705"/>
    <mergeCell ref="AB706:AF706"/>
    <mergeCell ref="AB707:AF707"/>
    <mergeCell ref="AB708:AF708"/>
    <mergeCell ref="W703:W705"/>
    <mergeCell ref="X703:X705"/>
    <mergeCell ref="Y703:Y705"/>
    <mergeCell ref="Z703:AA703"/>
    <mergeCell ref="AB703:AF703"/>
    <mergeCell ref="Z704:AA704"/>
    <mergeCell ref="AB704:AF704"/>
    <mergeCell ref="B703:C705"/>
    <mergeCell ref="D703:D705"/>
    <mergeCell ref="E703:H705"/>
    <mergeCell ref="I703:L705"/>
    <mergeCell ref="M703:M705"/>
    <mergeCell ref="N703:N705"/>
    <mergeCell ref="O703:O705"/>
    <mergeCell ref="W706:W708"/>
    <mergeCell ref="X706:X708"/>
    <mergeCell ref="Y706:Y708"/>
    <mergeCell ref="Z706:AA706"/>
    <mergeCell ref="Z707:AA707"/>
    <mergeCell ref="Z708:AA708"/>
    <mergeCell ref="P706:P708"/>
    <mergeCell ref="Q706:Q708"/>
    <mergeCell ref="R706:R708"/>
    <mergeCell ref="S706:S708"/>
    <mergeCell ref="T706:T708"/>
    <mergeCell ref="U706:U708"/>
    <mergeCell ref="V706:V708"/>
    <mergeCell ref="B706:C708"/>
    <mergeCell ref="D706:D708"/>
    <mergeCell ref="E706:H708"/>
    <mergeCell ref="I706:L708"/>
    <mergeCell ref="M706:M708"/>
    <mergeCell ref="N706:N708"/>
    <mergeCell ref="O706:O708"/>
    <mergeCell ref="P709:P711"/>
    <mergeCell ref="Q709:Q711"/>
    <mergeCell ref="R709:R711"/>
    <mergeCell ref="S709:S711"/>
    <mergeCell ref="T709:T711"/>
    <mergeCell ref="U709:U711"/>
    <mergeCell ref="V709:V711"/>
    <mergeCell ref="Z711:AA711"/>
    <mergeCell ref="AB711:AF711"/>
    <mergeCell ref="AB712:AF712"/>
    <mergeCell ref="AB713:AF713"/>
    <mergeCell ref="AB714:AF714"/>
    <mergeCell ref="W709:W711"/>
    <mergeCell ref="X709:X711"/>
    <mergeCell ref="Y709:Y711"/>
    <mergeCell ref="Z709:AA709"/>
    <mergeCell ref="AB709:AF709"/>
    <mergeCell ref="Z710:AA710"/>
    <mergeCell ref="AB710:AF710"/>
    <mergeCell ref="B709:C711"/>
    <mergeCell ref="D709:D711"/>
    <mergeCell ref="E709:H711"/>
    <mergeCell ref="I709:L711"/>
    <mergeCell ref="M709:M711"/>
    <mergeCell ref="N709:N711"/>
    <mergeCell ref="O709:O711"/>
    <mergeCell ref="W712:W714"/>
    <mergeCell ref="X712:X714"/>
    <mergeCell ref="Y712:Y714"/>
    <mergeCell ref="Z712:AA712"/>
    <mergeCell ref="Z713:AA713"/>
    <mergeCell ref="Z714:AA714"/>
    <mergeCell ref="P712:P714"/>
    <mergeCell ref="Q712:Q714"/>
    <mergeCell ref="R712:R714"/>
    <mergeCell ref="S712:S714"/>
    <mergeCell ref="T712:T714"/>
    <mergeCell ref="U712:U714"/>
    <mergeCell ref="V712:V714"/>
    <mergeCell ref="B712:C714"/>
    <mergeCell ref="D712:D714"/>
    <mergeCell ref="E712:H714"/>
    <mergeCell ref="I712:L714"/>
    <mergeCell ref="M712:M714"/>
    <mergeCell ref="N712:N714"/>
    <mergeCell ref="O712:O714"/>
    <mergeCell ref="P715:P717"/>
    <mergeCell ref="Q715:Q717"/>
    <mergeCell ref="R715:R717"/>
    <mergeCell ref="S715:S717"/>
    <mergeCell ref="T715:T717"/>
    <mergeCell ref="U715:U717"/>
    <mergeCell ref="V715:V717"/>
    <mergeCell ref="Z717:AA717"/>
    <mergeCell ref="AB717:AF717"/>
    <mergeCell ref="AB718:AF718"/>
    <mergeCell ref="AB719:AF719"/>
    <mergeCell ref="AB720:AF720"/>
    <mergeCell ref="W715:W717"/>
    <mergeCell ref="X715:X717"/>
    <mergeCell ref="Y715:Y717"/>
    <mergeCell ref="Z715:AA715"/>
    <mergeCell ref="AB715:AF715"/>
    <mergeCell ref="Z716:AA716"/>
    <mergeCell ref="AB716:AF716"/>
    <mergeCell ref="B715:C717"/>
    <mergeCell ref="D715:D717"/>
    <mergeCell ref="E715:H717"/>
    <mergeCell ref="I715:L717"/>
    <mergeCell ref="M715:M717"/>
    <mergeCell ref="N715:N717"/>
    <mergeCell ref="O715:O717"/>
    <mergeCell ref="W718:W720"/>
    <mergeCell ref="X718:X720"/>
    <mergeCell ref="Y718:Y720"/>
    <mergeCell ref="Z718:AA718"/>
    <mergeCell ref="Z719:AA719"/>
    <mergeCell ref="Z720:AA720"/>
    <mergeCell ref="P718:P720"/>
    <mergeCell ref="Q718:Q720"/>
    <mergeCell ref="R718:R720"/>
    <mergeCell ref="S718:S720"/>
    <mergeCell ref="T718:T720"/>
    <mergeCell ref="U718:U720"/>
    <mergeCell ref="V718:V720"/>
    <mergeCell ref="B718:C720"/>
    <mergeCell ref="D718:D720"/>
    <mergeCell ref="E718:H720"/>
    <mergeCell ref="I718:L720"/>
    <mergeCell ref="M718:M720"/>
    <mergeCell ref="N718:N720"/>
    <mergeCell ref="O718:O720"/>
    <mergeCell ref="P721:P723"/>
    <mergeCell ref="Q721:Q723"/>
    <mergeCell ref="R721:R723"/>
    <mergeCell ref="S721:S723"/>
    <mergeCell ref="T721:T723"/>
    <mergeCell ref="U721:U723"/>
    <mergeCell ref="V721:V723"/>
    <mergeCell ref="Z723:AA723"/>
    <mergeCell ref="AB723:AF723"/>
    <mergeCell ref="AB724:AF724"/>
    <mergeCell ref="AB725:AF725"/>
    <mergeCell ref="AB726:AF726"/>
    <mergeCell ref="W721:W723"/>
    <mergeCell ref="X721:X723"/>
    <mergeCell ref="Y721:Y723"/>
    <mergeCell ref="Z721:AA721"/>
    <mergeCell ref="AB721:AF721"/>
    <mergeCell ref="Z722:AA722"/>
    <mergeCell ref="AB722:AF722"/>
    <mergeCell ref="B721:C723"/>
    <mergeCell ref="D721:D723"/>
    <mergeCell ref="E721:H723"/>
    <mergeCell ref="I721:L723"/>
    <mergeCell ref="M721:M723"/>
    <mergeCell ref="N721:N723"/>
    <mergeCell ref="O721:O723"/>
    <mergeCell ref="W724:W726"/>
    <mergeCell ref="X724:X726"/>
    <mergeCell ref="Y724:Y726"/>
    <mergeCell ref="Z724:AA724"/>
    <mergeCell ref="Z725:AA725"/>
    <mergeCell ref="Z726:AA726"/>
    <mergeCell ref="P724:P726"/>
    <mergeCell ref="Q724:Q726"/>
    <mergeCell ref="R724:R726"/>
    <mergeCell ref="S724:S726"/>
    <mergeCell ref="T724:T726"/>
    <mergeCell ref="U724:U726"/>
    <mergeCell ref="V724:V726"/>
    <mergeCell ref="B724:C726"/>
    <mergeCell ref="D724:D726"/>
    <mergeCell ref="E724:H726"/>
    <mergeCell ref="I724:L726"/>
    <mergeCell ref="M724:M726"/>
    <mergeCell ref="N724:N726"/>
    <mergeCell ref="O724:O726"/>
    <mergeCell ref="P727:P729"/>
    <mergeCell ref="Q727:Q729"/>
    <mergeCell ref="R727:R729"/>
    <mergeCell ref="S727:S729"/>
    <mergeCell ref="T727:T729"/>
    <mergeCell ref="U727:U729"/>
    <mergeCell ref="V727:V729"/>
    <mergeCell ref="Z729:AA729"/>
    <mergeCell ref="AB729:AF729"/>
    <mergeCell ref="AB730:AF730"/>
    <mergeCell ref="AB731:AF731"/>
    <mergeCell ref="AB732:AF732"/>
    <mergeCell ref="W727:W729"/>
    <mergeCell ref="X727:X729"/>
    <mergeCell ref="Y727:Y729"/>
    <mergeCell ref="Z727:AA727"/>
    <mergeCell ref="AB727:AF727"/>
    <mergeCell ref="Z728:AA728"/>
    <mergeCell ref="AB728:AF728"/>
    <mergeCell ref="B727:C729"/>
    <mergeCell ref="D727:D729"/>
    <mergeCell ref="E727:H729"/>
    <mergeCell ref="I727:L729"/>
    <mergeCell ref="M727:M729"/>
    <mergeCell ref="N727:N729"/>
    <mergeCell ref="O727:O729"/>
    <mergeCell ref="W730:W732"/>
    <mergeCell ref="X730:X732"/>
    <mergeCell ref="Y730:Y732"/>
    <mergeCell ref="Z730:AA730"/>
    <mergeCell ref="Z731:AA731"/>
    <mergeCell ref="Z732:AA732"/>
    <mergeCell ref="P730:P732"/>
    <mergeCell ref="Q730:Q732"/>
    <mergeCell ref="R730:R732"/>
    <mergeCell ref="S730:S732"/>
    <mergeCell ref="T730:T732"/>
    <mergeCell ref="U730:U732"/>
    <mergeCell ref="V730:V732"/>
    <mergeCell ref="B730:C732"/>
    <mergeCell ref="D730:D732"/>
    <mergeCell ref="E730:H732"/>
    <mergeCell ref="I730:L732"/>
    <mergeCell ref="M730:M732"/>
    <mergeCell ref="N730:N732"/>
    <mergeCell ref="O730:O732"/>
    <mergeCell ref="P733:P735"/>
    <mergeCell ref="Q733:Q735"/>
    <mergeCell ref="R733:R735"/>
    <mergeCell ref="S733:S735"/>
    <mergeCell ref="T733:T735"/>
    <mergeCell ref="U733:U735"/>
    <mergeCell ref="V733:V735"/>
    <mergeCell ref="Z735:AA735"/>
    <mergeCell ref="AB735:AF735"/>
    <mergeCell ref="AB736:AF736"/>
    <mergeCell ref="AB737:AF737"/>
    <mergeCell ref="AB738:AF738"/>
    <mergeCell ref="W733:W735"/>
    <mergeCell ref="X733:X735"/>
    <mergeCell ref="Y733:Y735"/>
    <mergeCell ref="Z733:AA733"/>
    <mergeCell ref="AB733:AF733"/>
    <mergeCell ref="Z734:AA734"/>
    <mergeCell ref="AB734:AF734"/>
    <mergeCell ref="B733:C735"/>
    <mergeCell ref="D733:D735"/>
    <mergeCell ref="E733:H735"/>
    <mergeCell ref="I733:L735"/>
    <mergeCell ref="M733:M735"/>
    <mergeCell ref="N733:N735"/>
    <mergeCell ref="O733:O735"/>
    <mergeCell ref="W736:W738"/>
    <mergeCell ref="X736:X738"/>
    <mergeCell ref="Y736:Y738"/>
    <mergeCell ref="Z736:AA736"/>
    <mergeCell ref="Z737:AA737"/>
    <mergeCell ref="Z738:AA738"/>
    <mergeCell ref="P736:P738"/>
    <mergeCell ref="Q736:Q738"/>
    <mergeCell ref="R736:R738"/>
    <mergeCell ref="S736:S738"/>
    <mergeCell ref="T736:T738"/>
    <mergeCell ref="U736:U738"/>
    <mergeCell ref="V736:V738"/>
    <mergeCell ref="B736:C738"/>
    <mergeCell ref="D736:D738"/>
    <mergeCell ref="E736:H738"/>
    <mergeCell ref="I736:L738"/>
    <mergeCell ref="M736:M738"/>
    <mergeCell ref="N736:N738"/>
    <mergeCell ref="O736:O738"/>
    <mergeCell ref="P739:P741"/>
    <mergeCell ref="Q739:Q741"/>
    <mergeCell ref="R739:R741"/>
    <mergeCell ref="S739:S741"/>
    <mergeCell ref="T739:T741"/>
    <mergeCell ref="U739:U741"/>
    <mergeCell ref="V739:V741"/>
    <mergeCell ref="Z741:AA741"/>
    <mergeCell ref="AB741:AF741"/>
    <mergeCell ref="AB742:AF742"/>
    <mergeCell ref="AB743:AF743"/>
    <mergeCell ref="AB744:AF744"/>
    <mergeCell ref="W739:W741"/>
    <mergeCell ref="X739:X741"/>
    <mergeCell ref="Y739:Y741"/>
    <mergeCell ref="Z739:AA739"/>
    <mergeCell ref="AB739:AF739"/>
    <mergeCell ref="Z740:AA740"/>
    <mergeCell ref="AB740:AF740"/>
    <mergeCell ref="B739:C741"/>
    <mergeCell ref="D739:D741"/>
    <mergeCell ref="E739:H741"/>
    <mergeCell ref="I739:L741"/>
    <mergeCell ref="M739:M741"/>
    <mergeCell ref="N739:N741"/>
    <mergeCell ref="O739:O741"/>
    <mergeCell ref="W742:W744"/>
    <mergeCell ref="X742:X744"/>
    <mergeCell ref="Y742:Y744"/>
    <mergeCell ref="Z742:AA742"/>
    <mergeCell ref="Z743:AA743"/>
    <mergeCell ref="Z744:AA744"/>
    <mergeCell ref="P742:P744"/>
    <mergeCell ref="Q742:Q744"/>
    <mergeCell ref="R742:R744"/>
    <mergeCell ref="S742:S744"/>
    <mergeCell ref="T742:T744"/>
    <mergeCell ref="U742:U744"/>
    <mergeCell ref="V742:V744"/>
    <mergeCell ref="B742:C744"/>
    <mergeCell ref="D742:D744"/>
    <mergeCell ref="E742:H744"/>
    <mergeCell ref="I742:L744"/>
    <mergeCell ref="M742:M744"/>
    <mergeCell ref="N742:N744"/>
    <mergeCell ref="O742:O744"/>
    <mergeCell ref="P745:P747"/>
    <mergeCell ref="Q745:Q747"/>
    <mergeCell ref="R745:R747"/>
    <mergeCell ref="S745:S747"/>
    <mergeCell ref="T745:T747"/>
    <mergeCell ref="U745:U747"/>
    <mergeCell ref="V745:V747"/>
    <mergeCell ref="Z747:AA747"/>
    <mergeCell ref="AB747:AF747"/>
    <mergeCell ref="AB748:AF748"/>
    <mergeCell ref="AB749:AF749"/>
    <mergeCell ref="AB750:AF750"/>
    <mergeCell ref="W745:W747"/>
    <mergeCell ref="X745:X747"/>
    <mergeCell ref="Y745:Y747"/>
    <mergeCell ref="Z745:AA745"/>
    <mergeCell ref="AB745:AF745"/>
    <mergeCell ref="Z746:AA746"/>
    <mergeCell ref="AB746:AF746"/>
    <mergeCell ref="B745:C747"/>
    <mergeCell ref="D745:D747"/>
    <mergeCell ref="E745:H747"/>
    <mergeCell ref="I745:L747"/>
    <mergeCell ref="M745:M747"/>
    <mergeCell ref="N745:N747"/>
    <mergeCell ref="O745:O747"/>
    <mergeCell ref="W748:W750"/>
    <mergeCell ref="X748:X750"/>
    <mergeCell ref="Y748:Y750"/>
    <mergeCell ref="Z748:AA748"/>
    <mergeCell ref="Z749:AA749"/>
    <mergeCell ref="Z750:AA750"/>
    <mergeCell ref="P748:P750"/>
    <mergeCell ref="Q748:Q750"/>
    <mergeCell ref="R748:R750"/>
    <mergeCell ref="S748:S750"/>
    <mergeCell ref="T748:T750"/>
    <mergeCell ref="U748:U750"/>
    <mergeCell ref="V748:V750"/>
    <mergeCell ref="B748:C750"/>
    <mergeCell ref="D748:D750"/>
    <mergeCell ref="E748:H750"/>
    <mergeCell ref="I748:L750"/>
    <mergeCell ref="M748:M750"/>
    <mergeCell ref="N748:N750"/>
    <mergeCell ref="O748:O750"/>
    <mergeCell ref="P751:P753"/>
    <mergeCell ref="Q751:Q753"/>
    <mergeCell ref="R751:R753"/>
    <mergeCell ref="S751:S753"/>
    <mergeCell ref="T751:T753"/>
    <mergeCell ref="U751:U753"/>
    <mergeCell ref="V751:V753"/>
    <mergeCell ref="Z753:AA753"/>
    <mergeCell ref="AB753:AF753"/>
    <mergeCell ref="AB754:AF754"/>
    <mergeCell ref="AB755:AF755"/>
    <mergeCell ref="AB756:AF756"/>
    <mergeCell ref="W751:W753"/>
    <mergeCell ref="X751:X753"/>
    <mergeCell ref="Y751:Y753"/>
    <mergeCell ref="Z751:AA751"/>
    <mergeCell ref="AB751:AF751"/>
    <mergeCell ref="Z752:AA752"/>
    <mergeCell ref="AB752:AF752"/>
    <mergeCell ref="B751:C753"/>
    <mergeCell ref="D751:D753"/>
    <mergeCell ref="E751:H753"/>
    <mergeCell ref="I751:L753"/>
    <mergeCell ref="M751:M753"/>
    <mergeCell ref="N751:N753"/>
    <mergeCell ref="O751:O753"/>
    <mergeCell ref="W754:W756"/>
    <mergeCell ref="X754:X756"/>
    <mergeCell ref="Y754:Y756"/>
    <mergeCell ref="Z754:AA754"/>
    <mergeCell ref="Z755:AA755"/>
    <mergeCell ref="Z756:AA756"/>
    <mergeCell ref="P754:P756"/>
    <mergeCell ref="Q754:Q756"/>
    <mergeCell ref="R754:R756"/>
    <mergeCell ref="S754:S756"/>
    <mergeCell ref="T754:T756"/>
    <mergeCell ref="U754:U756"/>
    <mergeCell ref="V754:V756"/>
    <mergeCell ref="B754:C756"/>
    <mergeCell ref="D754:D756"/>
    <mergeCell ref="E754:H756"/>
    <mergeCell ref="I754:L756"/>
    <mergeCell ref="M754:M756"/>
    <mergeCell ref="N754:N756"/>
    <mergeCell ref="O754:O756"/>
    <mergeCell ref="P757:P759"/>
    <mergeCell ref="Q757:Q759"/>
    <mergeCell ref="R757:R759"/>
    <mergeCell ref="S757:S759"/>
    <mergeCell ref="T757:T759"/>
    <mergeCell ref="U757:U759"/>
    <mergeCell ref="V757:V759"/>
    <mergeCell ref="Z759:AA759"/>
    <mergeCell ref="AB759:AF759"/>
    <mergeCell ref="AB760:AF760"/>
    <mergeCell ref="AB761:AF761"/>
    <mergeCell ref="AB762:AF762"/>
    <mergeCell ref="W757:W759"/>
    <mergeCell ref="X757:X759"/>
    <mergeCell ref="Y757:Y759"/>
    <mergeCell ref="Z757:AA757"/>
    <mergeCell ref="AB757:AF757"/>
    <mergeCell ref="Z758:AA758"/>
    <mergeCell ref="AB758:AF758"/>
    <mergeCell ref="B757:C759"/>
    <mergeCell ref="D757:D759"/>
    <mergeCell ref="E757:H759"/>
    <mergeCell ref="I757:L759"/>
    <mergeCell ref="M757:M759"/>
    <mergeCell ref="N757:N759"/>
    <mergeCell ref="O757:O759"/>
    <mergeCell ref="W760:W762"/>
    <mergeCell ref="X760:X762"/>
    <mergeCell ref="Y760:Y762"/>
    <mergeCell ref="Z760:AA760"/>
    <mergeCell ref="Z761:AA761"/>
    <mergeCell ref="Z762:AA762"/>
    <mergeCell ref="P760:P762"/>
    <mergeCell ref="Q760:Q762"/>
    <mergeCell ref="R760:R762"/>
    <mergeCell ref="S760:S762"/>
    <mergeCell ref="T760:T762"/>
    <mergeCell ref="U760:U762"/>
    <mergeCell ref="V760:V762"/>
    <mergeCell ref="B760:C762"/>
    <mergeCell ref="D760:D762"/>
    <mergeCell ref="E760:H762"/>
    <mergeCell ref="I760:L762"/>
    <mergeCell ref="M760:M762"/>
    <mergeCell ref="N760:N762"/>
    <mergeCell ref="O760:O762"/>
    <mergeCell ref="P763:P765"/>
    <mergeCell ref="Q763:Q765"/>
    <mergeCell ref="R763:R765"/>
    <mergeCell ref="S763:S765"/>
    <mergeCell ref="T763:T765"/>
    <mergeCell ref="U763:U765"/>
    <mergeCell ref="V763:V765"/>
    <mergeCell ref="Z765:AA765"/>
    <mergeCell ref="AB765:AF765"/>
    <mergeCell ref="AB766:AF766"/>
    <mergeCell ref="AB767:AF767"/>
    <mergeCell ref="AB768:AF768"/>
    <mergeCell ref="W763:W765"/>
    <mergeCell ref="X763:X765"/>
    <mergeCell ref="Y763:Y765"/>
    <mergeCell ref="Z763:AA763"/>
    <mergeCell ref="AB763:AF763"/>
    <mergeCell ref="Z764:AA764"/>
    <mergeCell ref="AB764:AF764"/>
    <mergeCell ref="B763:C765"/>
    <mergeCell ref="D763:D765"/>
    <mergeCell ref="E763:H765"/>
    <mergeCell ref="I763:L765"/>
    <mergeCell ref="M763:M765"/>
    <mergeCell ref="N763:N765"/>
    <mergeCell ref="O763:O765"/>
    <mergeCell ref="W766:W768"/>
    <mergeCell ref="X766:X768"/>
    <mergeCell ref="Y766:Y768"/>
    <mergeCell ref="Z766:AA766"/>
    <mergeCell ref="Z767:AA767"/>
    <mergeCell ref="Z768:AA768"/>
    <mergeCell ref="P766:P768"/>
    <mergeCell ref="Q766:Q768"/>
    <mergeCell ref="R766:R768"/>
    <mergeCell ref="S766:S768"/>
    <mergeCell ref="T766:T768"/>
    <mergeCell ref="U766:U768"/>
    <mergeCell ref="V766:V768"/>
    <mergeCell ref="B766:C768"/>
    <mergeCell ref="D766:D768"/>
    <mergeCell ref="E766:H768"/>
    <mergeCell ref="I766:L768"/>
    <mergeCell ref="M766:M768"/>
    <mergeCell ref="N766:N768"/>
    <mergeCell ref="O766:O768"/>
    <mergeCell ref="P769:P771"/>
    <mergeCell ref="Q769:Q771"/>
    <mergeCell ref="R769:R771"/>
    <mergeCell ref="S769:S771"/>
    <mergeCell ref="T769:T771"/>
    <mergeCell ref="U769:U771"/>
    <mergeCell ref="V769:V771"/>
    <mergeCell ref="Z771:AA771"/>
    <mergeCell ref="AB771:AF771"/>
    <mergeCell ref="AB772:AF772"/>
    <mergeCell ref="AB773:AF773"/>
    <mergeCell ref="AB774:AF774"/>
    <mergeCell ref="W769:W771"/>
    <mergeCell ref="X769:X771"/>
    <mergeCell ref="Y769:Y771"/>
    <mergeCell ref="Z769:AA769"/>
    <mergeCell ref="AB769:AF769"/>
    <mergeCell ref="Z770:AA770"/>
    <mergeCell ref="AB770:AF770"/>
    <mergeCell ref="B769:C771"/>
    <mergeCell ref="D769:D771"/>
    <mergeCell ref="E769:H771"/>
    <mergeCell ref="I769:L771"/>
    <mergeCell ref="M769:M771"/>
    <mergeCell ref="N769:N771"/>
    <mergeCell ref="O769:O771"/>
    <mergeCell ref="W772:W774"/>
    <mergeCell ref="X772:X774"/>
    <mergeCell ref="Y772:Y774"/>
    <mergeCell ref="Z772:AA772"/>
    <mergeCell ref="Z773:AA773"/>
    <mergeCell ref="Z774:AA774"/>
    <mergeCell ref="P772:P774"/>
    <mergeCell ref="Q772:Q774"/>
    <mergeCell ref="R772:R774"/>
    <mergeCell ref="S772:S774"/>
    <mergeCell ref="T772:T774"/>
    <mergeCell ref="U772:U774"/>
    <mergeCell ref="V772:V774"/>
    <mergeCell ref="B772:C774"/>
    <mergeCell ref="D772:D774"/>
    <mergeCell ref="E772:H774"/>
    <mergeCell ref="I772:L774"/>
    <mergeCell ref="M772:M774"/>
    <mergeCell ref="N772:N774"/>
    <mergeCell ref="O772:O774"/>
    <mergeCell ref="P775:P777"/>
    <mergeCell ref="Q775:Q777"/>
    <mergeCell ref="R775:R777"/>
    <mergeCell ref="S775:S777"/>
    <mergeCell ref="T775:T777"/>
    <mergeCell ref="U775:U777"/>
    <mergeCell ref="V775:V777"/>
    <mergeCell ref="Z777:AA777"/>
    <mergeCell ref="AB777:AF777"/>
    <mergeCell ref="AB778:AF778"/>
    <mergeCell ref="AB779:AF779"/>
    <mergeCell ref="AB780:AF780"/>
    <mergeCell ref="W775:W777"/>
    <mergeCell ref="X775:X777"/>
    <mergeCell ref="Y775:Y777"/>
    <mergeCell ref="Z775:AA775"/>
    <mergeCell ref="AB775:AF775"/>
    <mergeCell ref="Z776:AA776"/>
    <mergeCell ref="AB776:AF776"/>
    <mergeCell ref="B775:C777"/>
    <mergeCell ref="D775:D777"/>
    <mergeCell ref="E775:H777"/>
    <mergeCell ref="I775:L777"/>
    <mergeCell ref="M775:M777"/>
    <mergeCell ref="N775:N777"/>
    <mergeCell ref="O775:O777"/>
    <mergeCell ref="W778:W780"/>
    <mergeCell ref="X778:X780"/>
    <mergeCell ref="Y778:Y780"/>
    <mergeCell ref="Z778:AA778"/>
    <mergeCell ref="Z779:AA779"/>
    <mergeCell ref="Z780:AA780"/>
    <mergeCell ref="P778:P780"/>
    <mergeCell ref="Q778:Q780"/>
    <mergeCell ref="R778:R780"/>
    <mergeCell ref="S778:S780"/>
    <mergeCell ref="T778:T780"/>
    <mergeCell ref="U778:U780"/>
    <mergeCell ref="V778:V780"/>
    <mergeCell ref="B778:C780"/>
    <mergeCell ref="D778:D780"/>
    <mergeCell ref="E778:H780"/>
    <mergeCell ref="I778:L780"/>
    <mergeCell ref="M778:M780"/>
    <mergeCell ref="N778:N780"/>
    <mergeCell ref="O778:O780"/>
    <mergeCell ref="P781:P783"/>
    <mergeCell ref="Q781:Q783"/>
    <mergeCell ref="R781:R783"/>
    <mergeCell ref="S781:S783"/>
    <mergeCell ref="T781:T783"/>
    <mergeCell ref="U781:U783"/>
    <mergeCell ref="V781:V783"/>
    <mergeCell ref="Z783:AA783"/>
    <mergeCell ref="AB783:AF783"/>
    <mergeCell ref="AB784:AF784"/>
    <mergeCell ref="AB785:AF785"/>
    <mergeCell ref="AB786:AF786"/>
    <mergeCell ref="W781:W783"/>
    <mergeCell ref="X781:X783"/>
    <mergeCell ref="Y781:Y783"/>
    <mergeCell ref="Z781:AA781"/>
    <mergeCell ref="AB781:AF781"/>
    <mergeCell ref="Z782:AA782"/>
    <mergeCell ref="AB782:AF782"/>
    <mergeCell ref="B781:C783"/>
    <mergeCell ref="D781:D783"/>
    <mergeCell ref="E781:H783"/>
    <mergeCell ref="I781:L783"/>
    <mergeCell ref="M781:M783"/>
    <mergeCell ref="N781:N783"/>
    <mergeCell ref="O781:O783"/>
    <mergeCell ref="W784:W786"/>
    <mergeCell ref="X784:X786"/>
    <mergeCell ref="Y784:Y786"/>
    <mergeCell ref="Z784:AA784"/>
    <mergeCell ref="Z785:AA785"/>
    <mergeCell ref="Z786:AA786"/>
    <mergeCell ref="P784:P786"/>
    <mergeCell ref="Q784:Q786"/>
    <mergeCell ref="R784:R786"/>
    <mergeCell ref="S784:S786"/>
    <mergeCell ref="T784:T786"/>
    <mergeCell ref="U784:U786"/>
    <mergeCell ref="V784:V786"/>
    <mergeCell ref="B784:C786"/>
    <mergeCell ref="D784:D786"/>
    <mergeCell ref="E784:H786"/>
    <mergeCell ref="I784:L786"/>
    <mergeCell ref="M784:M786"/>
    <mergeCell ref="N784:N786"/>
    <mergeCell ref="O784:O786"/>
    <mergeCell ref="P787:P789"/>
    <mergeCell ref="Q787:Q789"/>
    <mergeCell ref="R787:R789"/>
    <mergeCell ref="S787:S789"/>
    <mergeCell ref="T787:T789"/>
    <mergeCell ref="U787:U789"/>
    <mergeCell ref="V787:V789"/>
    <mergeCell ref="Z789:AA789"/>
    <mergeCell ref="AB789:AF789"/>
    <mergeCell ref="AB790:AF790"/>
    <mergeCell ref="AB791:AF791"/>
    <mergeCell ref="AB792:AF792"/>
    <mergeCell ref="W787:W789"/>
    <mergeCell ref="X787:X789"/>
    <mergeCell ref="Y787:Y789"/>
    <mergeCell ref="Z787:AA787"/>
    <mergeCell ref="AB787:AF787"/>
    <mergeCell ref="Z788:AA788"/>
    <mergeCell ref="AB788:AF788"/>
    <mergeCell ref="B787:C789"/>
    <mergeCell ref="D787:D789"/>
    <mergeCell ref="E787:H789"/>
    <mergeCell ref="I787:L789"/>
    <mergeCell ref="M787:M789"/>
    <mergeCell ref="N787:N789"/>
    <mergeCell ref="O787:O789"/>
    <mergeCell ref="W790:W792"/>
    <mergeCell ref="X790:X792"/>
    <mergeCell ref="Y790:Y792"/>
    <mergeCell ref="Z790:AA790"/>
    <mergeCell ref="Z791:AA791"/>
    <mergeCell ref="Z792:AA792"/>
    <mergeCell ref="P790:P792"/>
    <mergeCell ref="Q790:Q792"/>
    <mergeCell ref="R790:R792"/>
    <mergeCell ref="S790:S792"/>
    <mergeCell ref="T790:T792"/>
    <mergeCell ref="U790:U792"/>
    <mergeCell ref="V790:V792"/>
    <mergeCell ref="B790:C792"/>
    <mergeCell ref="D790:D792"/>
    <mergeCell ref="E790:H792"/>
    <mergeCell ref="I790:L792"/>
    <mergeCell ref="M790:M792"/>
    <mergeCell ref="N790:N792"/>
    <mergeCell ref="O790:O792"/>
    <mergeCell ref="P793:P795"/>
    <mergeCell ref="Q793:Q795"/>
    <mergeCell ref="R793:R795"/>
    <mergeCell ref="S793:S795"/>
    <mergeCell ref="T793:T795"/>
    <mergeCell ref="U793:U795"/>
    <mergeCell ref="V793:V795"/>
    <mergeCell ref="Z795:AA795"/>
    <mergeCell ref="AB795:AF795"/>
    <mergeCell ref="AB796:AF796"/>
    <mergeCell ref="AB797:AF797"/>
    <mergeCell ref="AB798:AF798"/>
    <mergeCell ref="W793:W795"/>
    <mergeCell ref="X793:X795"/>
    <mergeCell ref="Y793:Y795"/>
    <mergeCell ref="Z793:AA793"/>
    <mergeCell ref="AB793:AF793"/>
    <mergeCell ref="Z794:AA794"/>
    <mergeCell ref="AB794:AF794"/>
    <mergeCell ref="B793:C795"/>
    <mergeCell ref="D793:D795"/>
    <mergeCell ref="E793:H795"/>
    <mergeCell ref="I793:L795"/>
    <mergeCell ref="M793:M795"/>
    <mergeCell ref="N793:N795"/>
    <mergeCell ref="O793:O795"/>
    <mergeCell ref="W796:W798"/>
    <mergeCell ref="X796:X798"/>
    <mergeCell ref="Y796:Y798"/>
    <mergeCell ref="Z796:AA796"/>
    <mergeCell ref="Z797:AA797"/>
    <mergeCell ref="Z798:AA798"/>
    <mergeCell ref="P796:P798"/>
    <mergeCell ref="Q796:Q798"/>
    <mergeCell ref="R796:R798"/>
    <mergeCell ref="S796:S798"/>
    <mergeCell ref="T796:T798"/>
    <mergeCell ref="U796:U798"/>
    <mergeCell ref="V796:V798"/>
    <mergeCell ref="B796:C798"/>
    <mergeCell ref="D796:D798"/>
    <mergeCell ref="E796:H798"/>
    <mergeCell ref="I796:L798"/>
    <mergeCell ref="M796:M798"/>
    <mergeCell ref="N796:N798"/>
    <mergeCell ref="O796:O798"/>
    <mergeCell ref="P799:P801"/>
    <mergeCell ref="Q799:Q801"/>
    <mergeCell ref="R799:R801"/>
    <mergeCell ref="S799:S801"/>
    <mergeCell ref="T799:T801"/>
    <mergeCell ref="U799:U801"/>
    <mergeCell ref="V799:V801"/>
    <mergeCell ref="Z801:AA801"/>
    <mergeCell ref="AB801:AF801"/>
    <mergeCell ref="AB802:AF802"/>
    <mergeCell ref="AB803:AF803"/>
    <mergeCell ref="AB804:AF804"/>
    <mergeCell ref="W799:W801"/>
    <mergeCell ref="X799:X801"/>
    <mergeCell ref="Y799:Y801"/>
    <mergeCell ref="Z799:AA799"/>
    <mergeCell ref="AB799:AF799"/>
    <mergeCell ref="Z800:AA800"/>
    <mergeCell ref="AB800:AF800"/>
    <mergeCell ref="B799:C801"/>
    <mergeCell ref="D799:D801"/>
    <mergeCell ref="E799:H801"/>
    <mergeCell ref="I799:L801"/>
    <mergeCell ref="M799:M801"/>
    <mergeCell ref="N799:N801"/>
    <mergeCell ref="O799:O801"/>
    <mergeCell ref="W802:W804"/>
    <mergeCell ref="X802:X804"/>
    <mergeCell ref="Y802:Y804"/>
    <mergeCell ref="Z802:AA802"/>
    <mergeCell ref="Z803:AA803"/>
    <mergeCell ref="Z804:AA804"/>
    <mergeCell ref="P802:P804"/>
    <mergeCell ref="Q802:Q804"/>
    <mergeCell ref="R802:R804"/>
    <mergeCell ref="S802:S804"/>
    <mergeCell ref="T802:T804"/>
    <mergeCell ref="U802:U804"/>
    <mergeCell ref="V802:V804"/>
    <mergeCell ref="B802:C804"/>
    <mergeCell ref="D802:D804"/>
    <mergeCell ref="E802:H804"/>
    <mergeCell ref="I802:L804"/>
    <mergeCell ref="M802:M804"/>
    <mergeCell ref="N802:N804"/>
    <mergeCell ref="O802:O804"/>
    <mergeCell ref="P805:P807"/>
    <mergeCell ref="Q805:Q807"/>
    <mergeCell ref="R805:R807"/>
    <mergeCell ref="S805:S807"/>
    <mergeCell ref="T805:T807"/>
    <mergeCell ref="U805:U807"/>
    <mergeCell ref="V805:V807"/>
    <mergeCell ref="Z807:AA807"/>
    <mergeCell ref="AB807:AF807"/>
    <mergeCell ref="AB808:AF808"/>
    <mergeCell ref="AB809:AF809"/>
    <mergeCell ref="AB810:AF810"/>
    <mergeCell ref="W805:W807"/>
    <mergeCell ref="X805:X807"/>
    <mergeCell ref="Y805:Y807"/>
    <mergeCell ref="Z805:AA805"/>
    <mergeCell ref="AB805:AF805"/>
    <mergeCell ref="Z806:AA806"/>
    <mergeCell ref="AB806:AF806"/>
    <mergeCell ref="B805:C807"/>
    <mergeCell ref="D805:D807"/>
    <mergeCell ref="E805:H807"/>
    <mergeCell ref="I805:L807"/>
    <mergeCell ref="M805:M807"/>
    <mergeCell ref="N805:N807"/>
    <mergeCell ref="O805:O807"/>
    <mergeCell ref="W808:W810"/>
    <mergeCell ref="X808:X810"/>
    <mergeCell ref="Y808:Y810"/>
    <mergeCell ref="Z808:AA808"/>
    <mergeCell ref="Z809:AA809"/>
    <mergeCell ref="Z810:AA810"/>
    <mergeCell ref="P808:P810"/>
    <mergeCell ref="Q808:Q810"/>
    <mergeCell ref="R808:R810"/>
    <mergeCell ref="S808:S810"/>
    <mergeCell ref="T808:T810"/>
    <mergeCell ref="U808:U810"/>
    <mergeCell ref="V808:V810"/>
    <mergeCell ref="B808:C810"/>
    <mergeCell ref="D808:D810"/>
    <mergeCell ref="E808:H810"/>
    <mergeCell ref="I808:L810"/>
    <mergeCell ref="M808:M810"/>
    <mergeCell ref="N808:N810"/>
    <mergeCell ref="O808:O810"/>
    <mergeCell ref="P811:P813"/>
    <mergeCell ref="Q811:Q813"/>
    <mergeCell ref="R811:R813"/>
    <mergeCell ref="S811:S813"/>
    <mergeCell ref="T811:T813"/>
    <mergeCell ref="U811:U813"/>
    <mergeCell ref="V811:V813"/>
    <mergeCell ref="Z813:AA813"/>
    <mergeCell ref="AB813:AF813"/>
    <mergeCell ref="AB814:AF814"/>
    <mergeCell ref="AB815:AF815"/>
    <mergeCell ref="AB816:AF816"/>
    <mergeCell ref="W811:W813"/>
    <mergeCell ref="X811:X813"/>
    <mergeCell ref="Y811:Y813"/>
    <mergeCell ref="Z811:AA811"/>
    <mergeCell ref="AB811:AF811"/>
    <mergeCell ref="Z812:AA812"/>
    <mergeCell ref="AB812:AF812"/>
    <mergeCell ref="B811:C813"/>
    <mergeCell ref="D811:D813"/>
    <mergeCell ref="E811:H813"/>
    <mergeCell ref="I811:L813"/>
    <mergeCell ref="M811:M813"/>
    <mergeCell ref="N811:N813"/>
    <mergeCell ref="O811:O813"/>
    <mergeCell ref="W814:W816"/>
    <mergeCell ref="X814:X816"/>
    <mergeCell ref="Y814:Y816"/>
    <mergeCell ref="Z814:AA814"/>
    <mergeCell ref="Z815:AA815"/>
    <mergeCell ref="Z816:AA816"/>
    <mergeCell ref="P814:P816"/>
    <mergeCell ref="Q814:Q816"/>
    <mergeCell ref="R814:R816"/>
    <mergeCell ref="S814:S816"/>
    <mergeCell ref="T814:T816"/>
    <mergeCell ref="U814:U816"/>
    <mergeCell ref="V814:V816"/>
    <mergeCell ref="B814:C816"/>
    <mergeCell ref="D814:D816"/>
    <mergeCell ref="E814:H816"/>
    <mergeCell ref="I814:L816"/>
    <mergeCell ref="M814:M816"/>
    <mergeCell ref="N814:N816"/>
    <mergeCell ref="O814:O816"/>
    <mergeCell ref="P817:P819"/>
    <mergeCell ref="Q817:Q819"/>
    <mergeCell ref="R817:R819"/>
    <mergeCell ref="S817:S819"/>
    <mergeCell ref="T817:T819"/>
    <mergeCell ref="U817:U819"/>
    <mergeCell ref="V817:V819"/>
    <mergeCell ref="Z819:AA819"/>
    <mergeCell ref="AB819:AF819"/>
    <mergeCell ref="AB820:AF820"/>
    <mergeCell ref="AB821:AF821"/>
    <mergeCell ref="AB822:AF822"/>
    <mergeCell ref="W817:W819"/>
    <mergeCell ref="X817:X819"/>
    <mergeCell ref="Y817:Y819"/>
    <mergeCell ref="Z817:AA817"/>
    <mergeCell ref="AB817:AF817"/>
    <mergeCell ref="Z818:AA818"/>
    <mergeCell ref="AB818:AF818"/>
    <mergeCell ref="B817:C819"/>
    <mergeCell ref="D817:D819"/>
    <mergeCell ref="E817:H819"/>
    <mergeCell ref="I817:L819"/>
    <mergeCell ref="M817:M819"/>
    <mergeCell ref="N817:N819"/>
    <mergeCell ref="O817:O819"/>
    <mergeCell ref="W820:W822"/>
    <mergeCell ref="X820:X822"/>
    <mergeCell ref="Y820:Y822"/>
    <mergeCell ref="Z820:AA820"/>
    <mergeCell ref="Z821:AA821"/>
    <mergeCell ref="Z822:AA822"/>
    <mergeCell ref="P820:P822"/>
    <mergeCell ref="Q820:Q822"/>
    <mergeCell ref="R820:R822"/>
    <mergeCell ref="S820:S822"/>
    <mergeCell ref="T820:T822"/>
    <mergeCell ref="U820:U822"/>
    <mergeCell ref="V820:V822"/>
    <mergeCell ref="B820:C822"/>
    <mergeCell ref="D820:D822"/>
    <mergeCell ref="E820:H822"/>
    <mergeCell ref="I820:L822"/>
    <mergeCell ref="M820:M822"/>
    <mergeCell ref="N820:N822"/>
    <mergeCell ref="O820:O822"/>
    <mergeCell ref="P823:P825"/>
    <mergeCell ref="Q823:Q825"/>
    <mergeCell ref="R823:R825"/>
    <mergeCell ref="S823:S825"/>
    <mergeCell ref="T823:T825"/>
    <mergeCell ref="U823:U825"/>
    <mergeCell ref="V823:V825"/>
    <mergeCell ref="Z825:AA825"/>
    <mergeCell ref="AB825:AF825"/>
    <mergeCell ref="AB826:AF826"/>
    <mergeCell ref="AB827:AF827"/>
    <mergeCell ref="AB828:AF828"/>
    <mergeCell ref="W823:W825"/>
    <mergeCell ref="X823:X825"/>
    <mergeCell ref="Y823:Y825"/>
    <mergeCell ref="Z823:AA823"/>
    <mergeCell ref="AB823:AF823"/>
    <mergeCell ref="Z824:AA824"/>
    <mergeCell ref="AB824:AF824"/>
    <mergeCell ref="B823:C825"/>
    <mergeCell ref="D823:D825"/>
    <mergeCell ref="E823:H825"/>
    <mergeCell ref="I823:L825"/>
    <mergeCell ref="M823:M825"/>
    <mergeCell ref="N823:N825"/>
    <mergeCell ref="O823:O825"/>
    <mergeCell ref="W826:W828"/>
    <mergeCell ref="X826:X828"/>
    <mergeCell ref="Y826:Y828"/>
    <mergeCell ref="Z826:AA826"/>
    <mergeCell ref="Z827:AA827"/>
    <mergeCell ref="Z828:AA828"/>
    <mergeCell ref="P826:P828"/>
    <mergeCell ref="Q826:Q828"/>
    <mergeCell ref="R826:R828"/>
    <mergeCell ref="S826:S828"/>
    <mergeCell ref="T826:T828"/>
    <mergeCell ref="U826:U828"/>
    <mergeCell ref="V826:V828"/>
    <mergeCell ref="B826:C828"/>
    <mergeCell ref="D826:D828"/>
    <mergeCell ref="E826:H828"/>
    <mergeCell ref="I826:L828"/>
    <mergeCell ref="M826:M828"/>
    <mergeCell ref="N826:N828"/>
    <mergeCell ref="O826:O828"/>
    <mergeCell ref="P829:P831"/>
    <mergeCell ref="Q829:Q831"/>
    <mergeCell ref="R829:R831"/>
    <mergeCell ref="S829:S831"/>
    <mergeCell ref="T829:T831"/>
    <mergeCell ref="U829:U831"/>
    <mergeCell ref="V829:V831"/>
    <mergeCell ref="Z831:AA831"/>
    <mergeCell ref="AB831:AF831"/>
    <mergeCell ref="AB832:AF832"/>
    <mergeCell ref="AB833:AF833"/>
    <mergeCell ref="AB834:AF834"/>
    <mergeCell ref="W829:W831"/>
    <mergeCell ref="X829:X831"/>
    <mergeCell ref="Y829:Y831"/>
    <mergeCell ref="Z829:AA829"/>
    <mergeCell ref="AB829:AF829"/>
    <mergeCell ref="Z830:AA830"/>
    <mergeCell ref="AB830:AF830"/>
    <mergeCell ref="B829:C831"/>
    <mergeCell ref="D829:D831"/>
    <mergeCell ref="E829:H831"/>
    <mergeCell ref="I829:L831"/>
    <mergeCell ref="M829:M831"/>
    <mergeCell ref="N829:N831"/>
    <mergeCell ref="O829:O831"/>
    <mergeCell ref="W832:W834"/>
    <mergeCell ref="X832:X834"/>
    <mergeCell ref="Y832:Y834"/>
    <mergeCell ref="Z832:AA832"/>
    <mergeCell ref="Z833:AA833"/>
    <mergeCell ref="Z834:AA834"/>
    <mergeCell ref="P832:P834"/>
    <mergeCell ref="Q832:Q834"/>
    <mergeCell ref="R832:R834"/>
    <mergeCell ref="S832:S834"/>
    <mergeCell ref="T832:T834"/>
    <mergeCell ref="U832:U834"/>
    <mergeCell ref="V832:V834"/>
    <mergeCell ref="B832:C834"/>
    <mergeCell ref="D832:D834"/>
    <mergeCell ref="E832:H834"/>
    <mergeCell ref="I832:L834"/>
    <mergeCell ref="M832:M834"/>
    <mergeCell ref="N832:N834"/>
    <mergeCell ref="O832:O834"/>
    <mergeCell ref="P835:P837"/>
    <mergeCell ref="Q835:Q837"/>
    <mergeCell ref="R835:R837"/>
    <mergeCell ref="S835:S837"/>
    <mergeCell ref="T835:T837"/>
    <mergeCell ref="U835:U837"/>
    <mergeCell ref="V835:V837"/>
    <mergeCell ref="Z837:AA837"/>
    <mergeCell ref="AB837:AF837"/>
    <mergeCell ref="AB838:AF838"/>
    <mergeCell ref="AB839:AF839"/>
    <mergeCell ref="AB840:AF840"/>
    <mergeCell ref="W835:W837"/>
    <mergeCell ref="X835:X837"/>
    <mergeCell ref="Y835:Y837"/>
    <mergeCell ref="Z835:AA835"/>
    <mergeCell ref="AB835:AF835"/>
    <mergeCell ref="Z836:AA836"/>
    <mergeCell ref="AB836:AF836"/>
    <mergeCell ref="B835:C837"/>
    <mergeCell ref="D835:D837"/>
    <mergeCell ref="E835:H837"/>
    <mergeCell ref="I835:L837"/>
    <mergeCell ref="M835:M837"/>
    <mergeCell ref="N835:N837"/>
    <mergeCell ref="O835:O837"/>
    <mergeCell ref="W838:W840"/>
    <mergeCell ref="X838:X840"/>
    <mergeCell ref="Y838:Y840"/>
    <mergeCell ref="Z838:AA838"/>
    <mergeCell ref="Z839:AA839"/>
    <mergeCell ref="Z840:AA840"/>
    <mergeCell ref="P838:P840"/>
    <mergeCell ref="Q838:Q840"/>
    <mergeCell ref="R838:R840"/>
    <mergeCell ref="S838:S840"/>
    <mergeCell ref="T838:T840"/>
    <mergeCell ref="U838:U840"/>
    <mergeCell ref="V838:V840"/>
    <mergeCell ref="B838:C840"/>
    <mergeCell ref="D838:D840"/>
    <mergeCell ref="E838:H840"/>
    <mergeCell ref="I838:L840"/>
    <mergeCell ref="M838:M840"/>
    <mergeCell ref="N838:N840"/>
    <mergeCell ref="O838:O840"/>
    <mergeCell ref="P841:P843"/>
    <mergeCell ref="Q841:Q843"/>
    <mergeCell ref="R841:R843"/>
    <mergeCell ref="S841:S843"/>
    <mergeCell ref="T841:T843"/>
    <mergeCell ref="U841:U843"/>
    <mergeCell ref="V841:V843"/>
    <mergeCell ref="Z843:AA843"/>
    <mergeCell ref="AB843:AF843"/>
    <mergeCell ref="AB844:AF844"/>
    <mergeCell ref="AB845:AF845"/>
    <mergeCell ref="AB846:AF846"/>
    <mergeCell ref="W841:W843"/>
    <mergeCell ref="X841:X843"/>
    <mergeCell ref="Y841:Y843"/>
    <mergeCell ref="Z841:AA841"/>
    <mergeCell ref="AB841:AF841"/>
    <mergeCell ref="Z842:AA842"/>
    <mergeCell ref="AB842:AF842"/>
    <mergeCell ref="B841:C843"/>
    <mergeCell ref="D841:D843"/>
    <mergeCell ref="E841:H843"/>
    <mergeCell ref="I841:L843"/>
    <mergeCell ref="M841:M843"/>
    <mergeCell ref="N841:N843"/>
    <mergeCell ref="O841:O843"/>
    <mergeCell ref="W844:W846"/>
    <mergeCell ref="X844:X846"/>
    <mergeCell ref="Y844:Y846"/>
    <mergeCell ref="Z844:AA844"/>
    <mergeCell ref="Z845:AA845"/>
    <mergeCell ref="Z846:AA846"/>
    <mergeCell ref="P844:P846"/>
    <mergeCell ref="Q844:Q846"/>
    <mergeCell ref="R844:R846"/>
    <mergeCell ref="S844:S846"/>
    <mergeCell ref="T844:T846"/>
    <mergeCell ref="U844:U846"/>
    <mergeCell ref="V844:V846"/>
    <mergeCell ref="B844:C846"/>
    <mergeCell ref="D844:D846"/>
    <mergeCell ref="E844:H846"/>
    <mergeCell ref="I844:L846"/>
    <mergeCell ref="M844:M846"/>
    <mergeCell ref="N844:N846"/>
    <mergeCell ref="O844:O846"/>
    <mergeCell ref="P847:P849"/>
    <mergeCell ref="Q847:Q849"/>
    <mergeCell ref="R847:R849"/>
    <mergeCell ref="S847:S849"/>
    <mergeCell ref="T847:T849"/>
    <mergeCell ref="U847:U849"/>
    <mergeCell ref="V847:V849"/>
    <mergeCell ref="Z849:AA849"/>
    <mergeCell ref="AB849:AF849"/>
    <mergeCell ref="AB850:AF850"/>
    <mergeCell ref="AB851:AF851"/>
    <mergeCell ref="AB852:AF852"/>
    <mergeCell ref="W847:W849"/>
    <mergeCell ref="X847:X849"/>
    <mergeCell ref="Y847:Y849"/>
    <mergeCell ref="Z847:AA847"/>
    <mergeCell ref="AB847:AF847"/>
    <mergeCell ref="Z848:AA848"/>
    <mergeCell ref="AB848:AF848"/>
    <mergeCell ref="B847:C849"/>
    <mergeCell ref="D847:D849"/>
    <mergeCell ref="E847:H849"/>
    <mergeCell ref="I847:L849"/>
    <mergeCell ref="M847:M849"/>
    <mergeCell ref="N847:N849"/>
    <mergeCell ref="O847:O849"/>
    <mergeCell ref="W850:W852"/>
    <mergeCell ref="X850:X852"/>
    <mergeCell ref="Y850:Y852"/>
    <mergeCell ref="Z850:AA850"/>
    <mergeCell ref="Z851:AA851"/>
    <mergeCell ref="Z852:AA852"/>
    <mergeCell ref="P850:P852"/>
    <mergeCell ref="Q850:Q852"/>
    <mergeCell ref="R850:R852"/>
    <mergeCell ref="S850:S852"/>
    <mergeCell ref="T850:T852"/>
    <mergeCell ref="U850:U852"/>
    <mergeCell ref="V850:V852"/>
    <mergeCell ref="B850:C852"/>
    <mergeCell ref="D850:D852"/>
    <mergeCell ref="E850:H852"/>
    <mergeCell ref="I850:L852"/>
    <mergeCell ref="M850:M852"/>
    <mergeCell ref="N850:N852"/>
    <mergeCell ref="O850:O852"/>
    <mergeCell ref="P853:P855"/>
    <mergeCell ref="Q853:Q855"/>
    <mergeCell ref="R853:R855"/>
    <mergeCell ref="S853:S855"/>
    <mergeCell ref="T853:T855"/>
    <mergeCell ref="U853:U855"/>
    <mergeCell ref="V853:V855"/>
    <mergeCell ref="Z855:AA855"/>
    <mergeCell ref="AB855:AF855"/>
    <mergeCell ref="AB856:AF856"/>
    <mergeCell ref="AB857:AF857"/>
    <mergeCell ref="AB858:AF858"/>
    <mergeCell ref="W853:W855"/>
    <mergeCell ref="X853:X855"/>
    <mergeCell ref="Y853:Y855"/>
    <mergeCell ref="Z853:AA853"/>
    <mergeCell ref="AB853:AF853"/>
    <mergeCell ref="Z854:AA854"/>
    <mergeCell ref="AB854:AF854"/>
    <mergeCell ref="B853:C855"/>
    <mergeCell ref="D853:D855"/>
    <mergeCell ref="E853:H855"/>
    <mergeCell ref="I853:L855"/>
    <mergeCell ref="M853:M855"/>
    <mergeCell ref="N853:N855"/>
    <mergeCell ref="O853:O855"/>
    <mergeCell ref="W856:W858"/>
    <mergeCell ref="X856:X858"/>
    <mergeCell ref="Y856:Y858"/>
    <mergeCell ref="Z856:AA856"/>
    <mergeCell ref="Z857:AA857"/>
    <mergeCell ref="Z858:AA858"/>
    <mergeCell ref="P856:P858"/>
    <mergeCell ref="Q856:Q858"/>
    <mergeCell ref="R856:R858"/>
    <mergeCell ref="S856:S858"/>
    <mergeCell ref="T856:T858"/>
    <mergeCell ref="U856:U858"/>
    <mergeCell ref="V856:V858"/>
    <mergeCell ref="B856:C858"/>
    <mergeCell ref="D856:D858"/>
    <mergeCell ref="E856:H858"/>
    <mergeCell ref="I856:L858"/>
    <mergeCell ref="M856:M858"/>
    <mergeCell ref="N856:N858"/>
    <mergeCell ref="O856:O858"/>
    <mergeCell ref="P859:P861"/>
    <mergeCell ref="Q859:Q861"/>
    <mergeCell ref="R859:R861"/>
    <mergeCell ref="S859:S861"/>
    <mergeCell ref="T859:T861"/>
    <mergeCell ref="U859:U861"/>
    <mergeCell ref="V859:V861"/>
    <mergeCell ref="Z861:AA861"/>
    <mergeCell ref="AB861:AF861"/>
    <mergeCell ref="AB862:AF862"/>
    <mergeCell ref="AB863:AF863"/>
    <mergeCell ref="AB864:AF864"/>
    <mergeCell ref="W859:W861"/>
    <mergeCell ref="X859:X861"/>
    <mergeCell ref="Y859:Y861"/>
    <mergeCell ref="Z859:AA859"/>
    <mergeCell ref="AB859:AF859"/>
    <mergeCell ref="Z860:AA860"/>
    <mergeCell ref="AB860:AF860"/>
    <mergeCell ref="B859:C861"/>
    <mergeCell ref="D859:D861"/>
    <mergeCell ref="E859:H861"/>
    <mergeCell ref="I859:L861"/>
    <mergeCell ref="M859:M861"/>
    <mergeCell ref="N859:N861"/>
    <mergeCell ref="O859:O861"/>
    <mergeCell ref="W862:W864"/>
    <mergeCell ref="X862:X864"/>
    <mergeCell ref="Y862:Y864"/>
    <mergeCell ref="Z862:AA862"/>
    <mergeCell ref="Z863:AA863"/>
    <mergeCell ref="Z864:AA864"/>
    <mergeCell ref="P862:P864"/>
    <mergeCell ref="Q862:Q864"/>
    <mergeCell ref="R862:R864"/>
    <mergeCell ref="S862:S864"/>
    <mergeCell ref="T862:T864"/>
    <mergeCell ref="U862:U864"/>
    <mergeCell ref="V862:V864"/>
    <mergeCell ref="B862:C864"/>
    <mergeCell ref="D862:D864"/>
    <mergeCell ref="E862:H864"/>
    <mergeCell ref="I862:L864"/>
    <mergeCell ref="M862:M864"/>
    <mergeCell ref="N862:N864"/>
    <mergeCell ref="O862:O864"/>
    <mergeCell ref="P865:P867"/>
    <mergeCell ref="Q865:Q867"/>
    <mergeCell ref="R865:R867"/>
    <mergeCell ref="S865:S867"/>
    <mergeCell ref="T865:T867"/>
    <mergeCell ref="U865:U867"/>
    <mergeCell ref="V865:V867"/>
    <mergeCell ref="Z867:AA867"/>
    <mergeCell ref="AB867:AF867"/>
    <mergeCell ref="AB868:AF868"/>
    <mergeCell ref="AB869:AF869"/>
    <mergeCell ref="AB870:AF870"/>
    <mergeCell ref="W865:W867"/>
    <mergeCell ref="X865:X867"/>
    <mergeCell ref="Y865:Y867"/>
    <mergeCell ref="Z865:AA865"/>
    <mergeCell ref="AB865:AF865"/>
    <mergeCell ref="Z866:AA866"/>
    <mergeCell ref="AB866:AF866"/>
    <mergeCell ref="B865:C867"/>
    <mergeCell ref="D865:D867"/>
    <mergeCell ref="E865:H867"/>
    <mergeCell ref="I865:L867"/>
    <mergeCell ref="M865:M867"/>
    <mergeCell ref="N865:N867"/>
    <mergeCell ref="O865:O867"/>
    <mergeCell ref="W868:W870"/>
    <mergeCell ref="X868:X870"/>
    <mergeCell ref="Y868:Y870"/>
    <mergeCell ref="Z868:AA868"/>
    <mergeCell ref="Z869:AA869"/>
    <mergeCell ref="Z870:AA870"/>
    <mergeCell ref="P868:P870"/>
    <mergeCell ref="Q868:Q870"/>
    <mergeCell ref="R868:R870"/>
    <mergeCell ref="S868:S870"/>
    <mergeCell ref="T868:T870"/>
    <mergeCell ref="U868:U870"/>
    <mergeCell ref="V868:V870"/>
    <mergeCell ref="B868:C870"/>
    <mergeCell ref="D868:D870"/>
    <mergeCell ref="E868:H870"/>
    <mergeCell ref="I868:L870"/>
    <mergeCell ref="M868:M870"/>
    <mergeCell ref="N868:N870"/>
    <mergeCell ref="O868:O870"/>
    <mergeCell ref="P955:P957"/>
    <mergeCell ref="Q955:Q957"/>
    <mergeCell ref="R955:R957"/>
    <mergeCell ref="S955:S957"/>
    <mergeCell ref="T955:T957"/>
    <mergeCell ref="U955:U957"/>
    <mergeCell ref="V955:V957"/>
    <mergeCell ref="Z957:AA957"/>
    <mergeCell ref="AB957:AF957"/>
    <mergeCell ref="AB958:AF958"/>
    <mergeCell ref="AB959:AF959"/>
    <mergeCell ref="AB960:AF960"/>
    <mergeCell ref="W955:W957"/>
    <mergeCell ref="X955:X957"/>
    <mergeCell ref="Y955:Y957"/>
    <mergeCell ref="Z955:AA955"/>
    <mergeCell ref="AB955:AF955"/>
    <mergeCell ref="Z956:AA956"/>
    <mergeCell ref="AB956:AF956"/>
    <mergeCell ref="B955:C957"/>
    <mergeCell ref="D955:D957"/>
    <mergeCell ref="E955:H957"/>
    <mergeCell ref="I955:L957"/>
    <mergeCell ref="M955:M957"/>
    <mergeCell ref="N955:N957"/>
    <mergeCell ref="O955:O957"/>
    <mergeCell ref="W958:W960"/>
    <mergeCell ref="X958:X960"/>
    <mergeCell ref="Y958:Y960"/>
    <mergeCell ref="Z958:AA958"/>
    <mergeCell ref="Z959:AA959"/>
    <mergeCell ref="Z960:AA960"/>
    <mergeCell ref="P958:P960"/>
    <mergeCell ref="Q958:Q960"/>
    <mergeCell ref="R958:R960"/>
    <mergeCell ref="S958:S960"/>
    <mergeCell ref="T958:T960"/>
    <mergeCell ref="U958:U960"/>
    <mergeCell ref="V958:V960"/>
    <mergeCell ref="B958:C960"/>
    <mergeCell ref="D958:D960"/>
    <mergeCell ref="E958:H960"/>
    <mergeCell ref="I958:L960"/>
    <mergeCell ref="M958:M960"/>
    <mergeCell ref="N958:N960"/>
    <mergeCell ref="O958:O960"/>
    <mergeCell ref="P961:P963"/>
    <mergeCell ref="Q961:Q963"/>
    <mergeCell ref="R961:R963"/>
    <mergeCell ref="S961:S963"/>
    <mergeCell ref="T961:T963"/>
    <mergeCell ref="U961:U963"/>
    <mergeCell ref="V961:V963"/>
    <mergeCell ref="Z963:AA963"/>
    <mergeCell ref="AB963:AF963"/>
    <mergeCell ref="AB964:AF964"/>
    <mergeCell ref="AB965:AF965"/>
    <mergeCell ref="AB966:AF966"/>
    <mergeCell ref="W961:W963"/>
    <mergeCell ref="X961:X963"/>
    <mergeCell ref="Y961:Y963"/>
    <mergeCell ref="Z961:AA961"/>
    <mergeCell ref="AB961:AF961"/>
    <mergeCell ref="Z962:AA962"/>
    <mergeCell ref="AB962:AF962"/>
    <mergeCell ref="B961:C963"/>
    <mergeCell ref="D961:D963"/>
    <mergeCell ref="E961:H963"/>
    <mergeCell ref="I961:L963"/>
    <mergeCell ref="M961:M963"/>
    <mergeCell ref="N961:N963"/>
    <mergeCell ref="O961:O963"/>
    <mergeCell ref="W964:W966"/>
    <mergeCell ref="X964:X966"/>
    <mergeCell ref="Y964:Y966"/>
    <mergeCell ref="Z964:AA964"/>
    <mergeCell ref="Z965:AA965"/>
    <mergeCell ref="Z966:AA966"/>
    <mergeCell ref="P964:P966"/>
    <mergeCell ref="Q964:Q966"/>
    <mergeCell ref="R964:R966"/>
    <mergeCell ref="S964:S966"/>
    <mergeCell ref="T964:T966"/>
    <mergeCell ref="U964:U966"/>
    <mergeCell ref="V964:V966"/>
    <mergeCell ref="B964:C966"/>
    <mergeCell ref="D964:D966"/>
    <mergeCell ref="E964:H966"/>
    <mergeCell ref="I964:L966"/>
    <mergeCell ref="M964:M966"/>
    <mergeCell ref="N964:N966"/>
    <mergeCell ref="O964:O966"/>
    <mergeCell ref="P967:P969"/>
    <mergeCell ref="Q967:Q969"/>
    <mergeCell ref="R967:R969"/>
    <mergeCell ref="S967:S969"/>
    <mergeCell ref="T967:T969"/>
    <mergeCell ref="U967:U969"/>
    <mergeCell ref="V967:V969"/>
    <mergeCell ref="Z969:AA969"/>
    <mergeCell ref="AB969:AF969"/>
    <mergeCell ref="AB970:AF970"/>
    <mergeCell ref="AB971:AF971"/>
    <mergeCell ref="AB972:AF972"/>
    <mergeCell ref="W967:W969"/>
    <mergeCell ref="X967:X969"/>
    <mergeCell ref="Y967:Y969"/>
    <mergeCell ref="Z967:AA967"/>
    <mergeCell ref="AB967:AF967"/>
    <mergeCell ref="Z968:AA968"/>
    <mergeCell ref="AB968:AF968"/>
    <mergeCell ref="B967:C969"/>
    <mergeCell ref="D967:D969"/>
    <mergeCell ref="E967:H969"/>
    <mergeCell ref="I967:L969"/>
    <mergeCell ref="M967:M969"/>
    <mergeCell ref="N967:N969"/>
    <mergeCell ref="O967:O969"/>
    <mergeCell ref="W970:W972"/>
    <mergeCell ref="X970:X972"/>
    <mergeCell ref="Y970:Y972"/>
    <mergeCell ref="Z970:AA970"/>
    <mergeCell ref="Z971:AA971"/>
    <mergeCell ref="Z972:AA972"/>
    <mergeCell ref="P970:P972"/>
    <mergeCell ref="Q970:Q972"/>
    <mergeCell ref="R970:R972"/>
    <mergeCell ref="S970:S972"/>
    <mergeCell ref="T970:T972"/>
    <mergeCell ref="U970:U972"/>
    <mergeCell ref="V970:V972"/>
    <mergeCell ref="B970:C972"/>
    <mergeCell ref="D970:D972"/>
    <mergeCell ref="E970:H972"/>
    <mergeCell ref="I970:L972"/>
    <mergeCell ref="M970:M972"/>
    <mergeCell ref="N970:N972"/>
    <mergeCell ref="O970:O972"/>
    <mergeCell ref="P973:P975"/>
    <mergeCell ref="Q973:Q975"/>
    <mergeCell ref="R973:R975"/>
    <mergeCell ref="S973:S975"/>
    <mergeCell ref="T973:T975"/>
    <mergeCell ref="U973:U975"/>
    <mergeCell ref="V973:V975"/>
    <mergeCell ref="Z975:AA975"/>
    <mergeCell ref="AB975:AF975"/>
    <mergeCell ref="AB976:AF976"/>
    <mergeCell ref="AB977:AF977"/>
    <mergeCell ref="AB978:AF978"/>
    <mergeCell ref="W973:W975"/>
    <mergeCell ref="X973:X975"/>
    <mergeCell ref="Y973:Y975"/>
    <mergeCell ref="Z973:AA973"/>
    <mergeCell ref="AB973:AF973"/>
    <mergeCell ref="Z974:AA974"/>
    <mergeCell ref="AB974:AF974"/>
    <mergeCell ref="B973:C975"/>
    <mergeCell ref="D973:D975"/>
    <mergeCell ref="E973:H975"/>
    <mergeCell ref="I973:L975"/>
    <mergeCell ref="M973:M975"/>
    <mergeCell ref="N973:N975"/>
    <mergeCell ref="O973:O975"/>
    <mergeCell ref="W976:W978"/>
    <mergeCell ref="X976:X978"/>
    <mergeCell ref="Y976:Y978"/>
    <mergeCell ref="Z976:AA976"/>
    <mergeCell ref="Z977:AA977"/>
    <mergeCell ref="Z978:AA978"/>
    <mergeCell ref="P976:P978"/>
    <mergeCell ref="Q976:Q978"/>
    <mergeCell ref="R976:R978"/>
    <mergeCell ref="S976:S978"/>
    <mergeCell ref="T976:T978"/>
    <mergeCell ref="U976:U978"/>
    <mergeCell ref="V976:V978"/>
    <mergeCell ref="B976:C978"/>
    <mergeCell ref="D976:D978"/>
    <mergeCell ref="E976:H978"/>
    <mergeCell ref="I976:L978"/>
    <mergeCell ref="M976:M978"/>
    <mergeCell ref="N976:N978"/>
    <mergeCell ref="O976:O978"/>
    <mergeCell ref="P979:P981"/>
    <mergeCell ref="Q979:Q981"/>
    <mergeCell ref="R979:R981"/>
    <mergeCell ref="S979:S981"/>
    <mergeCell ref="T979:T981"/>
    <mergeCell ref="U979:U981"/>
    <mergeCell ref="V979:V981"/>
    <mergeCell ref="Z981:AA981"/>
    <mergeCell ref="AB981:AF981"/>
    <mergeCell ref="AB982:AF982"/>
    <mergeCell ref="AB983:AF983"/>
    <mergeCell ref="AB984:AF984"/>
    <mergeCell ref="W979:W981"/>
    <mergeCell ref="X979:X981"/>
    <mergeCell ref="Y979:Y981"/>
    <mergeCell ref="Z979:AA979"/>
    <mergeCell ref="AB979:AF979"/>
    <mergeCell ref="Z980:AA980"/>
    <mergeCell ref="AB980:AF980"/>
    <mergeCell ref="B979:C981"/>
    <mergeCell ref="D979:D981"/>
    <mergeCell ref="E979:H981"/>
    <mergeCell ref="I979:L981"/>
    <mergeCell ref="M979:M981"/>
    <mergeCell ref="N979:N981"/>
    <mergeCell ref="O979:O981"/>
    <mergeCell ref="W982:W984"/>
    <mergeCell ref="X982:X984"/>
    <mergeCell ref="Y982:Y984"/>
    <mergeCell ref="Z982:AA982"/>
    <mergeCell ref="Z983:AA983"/>
    <mergeCell ref="Z984:AA984"/>
    <mergeCell ref="P982:P984"/>
    <mergeCell ref="Q982:Q984"/>
    <mergeCell ref="R982:R984"/>
    <mergeCell ref="S982:S984"/>
    <mergeCell ref="T982:T984"/>
    <mergeCell ref="U982:U984"/>
    <mergeCell ref="V982:V984"/>
    <mergeCell ref="B982:C984"/>
    <mergeCell ref="D982:D984"/>
    <mergeCell ref="E982:H984"/>
    <mergeCell ref="I982:L984"/>
    <mergeCell ref="M982:M984"/>
    <mergeCell ref="N982:N984"/>
    <mergeCell ref="O982:O984"/>
    <mergeCell ref="P985:P987"/>
    <mergeCell ref="Q985:Q987"/>
    <mergeCell ref="R985:R987"/>
    <mergeCell ref="S985:S987"/>
    <mergeCell ref="T985:T987"/>
    <mergeCell ref="U985:U987"/>
    <mergeCell ref="V985:V987"/>
    <mergeCell ref="Z987:AA987"/>
    <mergeCell ref="AB987:AF987"/>
    <mergeCell ref="AB988:AF988"/>
    <mergeCell ref="AB989:AF989"/>
    <mergeCell ref="AB990:AF990"/>
    <mergeCell ref="W985:W987"/>
    <mergeCell ref="X985:X987"/>
    <mergeCell ref="Y985:Y987"/>
    <mergeCell ref="Z985:AA985"/>
    <mergeCell ref="AB985:AF985"/>
    <mergeCell ref="Z986:AA986"/>
    <mergeCell ref="AB986:AF986"/>
    <mergeCell ref="B985:C987"/>
    <mergeCell ref="D985:D987"/>
    <mergeCell ref="E985:H987"/>
    <mergeCell ref="I985:L987"/>
    <mergeCell ref="M985:M987"/>
    <mergeCell ref="N985:N987"/>
    <mergeCell ref="O985:O987"/>
    <mergeCell ref="W988:W990"/>
    <mergeCell ref="X988:X990"/>
    <mergeCell ref="Y988:Y990"/>
    <mergeCell ref="Z988:AA988"/>
    <mergeCell ref="Z989:AA989"/>
    <mergeCell ref="Z990:AA990"/>
    <mergeCell ref="P988:P990"/>
    <mergeCell ref="Q988:Q990"/>
    <mergeCell ref="R988:R990"/>
    <mergeCell ref="S988:S990"/>
    <mergeCell ref="T988:T990"/>
    <mergeCell ref="U988:U990"/>
    <mergeCell ref="V988:V990"/>
    <mergeCell ref="B988:C990"/>
    <mergeCell ref="D988:D990"/>
    <mergeCell ref="E988:H990"/>
    <mergeCell ref="I988:L990"/>
    <mergeCell ref="M988:M990"/>
    <mergeCell ref="N988:N990"/>
    <mergeCell ref="O988:O990"/>
    <mergeCell ref="P991:P993"/>
    <mergeCell ref="Q991:Q993"/>
    <mergeCell ref="R991:R993"/>
    <mergeCell ref="S991:S993"/>
    <mergeCell ref="T991:T993"/>
    <mergeCell ref="U991:U993"/>
    <mergeCell ref="V991:V993"/>
    <mergeCell ref="Z993:AA993"/>
    <mergeCell ref="AB993:AF993"/>
    <mergeCell ref="AB994:AF994"/>
    <mergeCell ref="AB995:AF995"/>
    <mergeCell ref="AB996:AF996"/>
    <mergeCell ref="W991:W993"/>
    <mergeCell ref="X991:X993"/>
    <mergeCell ref="Y991:Y993"/>
    <mergeCell ref="Z991:AA991"/>
    <mergeCell ref="AB991:AF991"/>
    <mergeCell ref="Z992:AA992"/>
    <mergeCell ref="AB992:AF992"/>
    <mergeCell ref="B991:C993"/>
    <mergeCell ref="D991:D993"/>
    <mergeCell ref="E991:H993"/>
    <mergeCell ref="I991:L993"/>
    <mergeCell ref="M991:M993"/>
    <mergeCell ref="N991:N993"/>
    <mergeCell ref="O991:O993"/>
    <mergeCell ref="W994:W996"/>
    <mergeCell ref="X994:X996"/>
    <mergeCell ref="Y994:Y996"/>
    <mergeCell ref="Z994:AA994"/>
    <mergeCell ref="Z995:AA995"/>
    <mergeCell ref="Z996:AA996"/>
    <mergeCell ref="P994:P996"/>
    <mergeCell ref="Q994:Q996"/>
    <mergeCell ref="R994:R996"/>
    <mergeCell ref="S994:S996"/>
    <mergeCell ref="T994:T996"/>
    <mergeCell ref="U994:U996"/>
    <mergeCell ref="V994:V996"/>
    <mergeCell ref="B994:C996"/>
    <mergeCell ref="D994:D996"/>
    <mergeCell ref="E994:H996"/>
    <mergeCell ref="I994:L996"/>
    <mergeCell ref="M994:M996"/>
    <mergeCell ref="N994:N996"/>
    <mergeCell ref="O994:O996"/>
    <mergeCell ref="P997:P999"/>
    <mergeCell ref="Q997:Q999"/>
    <mergeCell ref="R997:R999"/>
    <mergeCell ref="S997:S999"/>
    <mergeCell ref="T997:T999"/>
    <mergeCell ref="U997:U999"/>
    <mergeCell ref="V997:V999"/>
    <mergeCell ref="Z999:AA999"/>
    <mergeCell ref="AB999:AF999"/>
    <mergeCell ref="AB1000:AF1000"/>
    <mergeCell ref="AB1001:AF1001"/>
    <mergeCell ref="AB1002:AF1002"/>
    <mergeCell ref="W997:W999"/>
    <mergeCell ref="X997:X999"/>
    <mergeCell ref="Y997:Y999"/>
    <mergeCell ref="Z997:AA997"/>
    <mergeCell ref="AB997:AF997"/>
    <mergeCell ref="Z998:AA998"/>
    <mergeCell ref="AB998:AF998"/>
    <mergeCell ref="B997:C999"/>
    <mergeCell ref="D997:D999"/>
    <mergeCell ref="E997:H999"/>
    <mergeCell ref="I997:L999"/>
    <mergeCell ref="M997:M999"/>
    <mergeCell ref="N997:N999"/>
    <mergeCell ref="O997:O999"/>
    <mergeCell ref="W1000:W1002"/>
    <mergeCell ref="X1000:X1002"/>
    <mergeCell ref="Y1000:Y1002"/>
    <mergeCell ref="Z1000:AA1000"/>
    <mergeCell ref="Z1001:AA1001"/>
    <mergeCell ref="Z1002:AA1002"/>
    <mergeCell ref="P1000:P1002"/>
    <mergeCell ref="Q1000:Q1002"/>
    <mergeCell ref="R1000:R1002"/>
    <mergeCell ref="S1000:S1002"/>
    <mergeCell ref="T1000:T1002"/>
    <mergeCell ref="U1000:U1002"/>
    <mergeCell ref="V1000:V1002"/>
    <mergeCell ref="B1000:C1002"/>
    <mergeCell ref="D1000:D1002"/>
    <mergeCell ref="E1000:H1002"/>
    <mergeCell ref="I1000:L1002"/>
    <mergeCell ref="M1000:M1002"/>
    <mergeCell ref="N1000:N1002"/>
    <mergeCell ref="O1000:O1002"/>
    <mergeCell ref="B2:D2"/>
    <mergeCell ref="E2:L2"/>
    <mergeCell ref="N2:S2"/>
    <mergeCell ref="AG2:AH3"/>
    <mergeCell ref="E3:L3"/>
    <mergeCell ref="N3:O3"/>
    <mergeCell ref="P3:S3"/>
    <mergeCell ref="N5:O5"/>
    <mergeCell ref="P5:S5"/>
    <mergeCell ref="B3:D3"/>
    <mergeCell ref="B4:D4"/>
    <mergeCell ref="E4:L4"/>
    <mergeCell ref="N4:O4"/>
    <mergeCell ref="P4:S4"/>
    <mergeCell ref="B5:D5"/>
    <mergeCell ref="E5:L5"/>
    <mergeCell ref="B9:D9"/>
    <mergeCell ref="B10:D10"/>
    <mergeCell ref="B11:D11"/>
    <mergeCell ref="B12:D12"/>
    <mergeCell ref="B13:D13"/>
    <mergeCell ref="B6:D6"/>
    <mergeCell ref="E6:L6"/>
    <mergeCell ref="B7:D7"/>
    <mergeCell ref="E7:L7"/>
    <mergeCell ref="B8:D8"/>
    <mergeCell ref="E8:L8"/>
    <mergeCell ref="E9:L9"/>
    <mergeCell ref="D16:G16"/>
    <mergeCell ref="H16:K16"/>
    <mergeCell ref="L16:O16"/>
    <mergeCell ref="P16:R17"/>
    <mergeCell ref="W25:W27"/>
    <mergeCell ref="X25:X27"/>
    <mergeCell ref="P25:P27"/>
    <mergeCell ref="Q25:Q27"/>
    <mergeCell ref="R25:R27"/>
    <mergeCell ref="S25:S27"/>
    <mergeCell ref="T25:T27"/>
    <mergeCell ref="U25:U27"/>
    <mergeCell ref="V25:V27"/>
    <mergeCell ref="B21:C21"/>
    <mergeCell ref="P21:R21"/>
    <mergeCell ref="B23:C24"/>
    <mergeCell ref="D23:D24"/>
    <mergeCell ref="E23:H24"/>
    <mergeCell ref="I23:L24"/>
    <mergeCell ref="M23:M24"/>
    <mergeCell ref="B25:C27"/>
    <mergeCell ref="D25:D27"/>
    <mergeCell ref="E25:H27"/>
    <mergeCell ref="I25:L27"/>
    <mergeCell ref="M25:M27"/>
    <mergeCell ref="N25:N27"/>
    <mergeCell ref="O25:O27"/>
    <mergeCell ref="W28:W30"/>
    <mergeCell ref="X28:X30"/>
    <mergeCell ref="P28:P30"/>
    <mergeCell ref="Q28:Q30"/>
    <mergeCell ref="R28:R30"/>
    <mergeCell ref="S28:S30"/>
    <mergeCell ref="T28:T30"/>
    <mergeCell ref="U28:U30"/>
    <mergeCell ref="V28:V30"/>
    <mergeCell ref="Z27:AA27"/>
    <mergeCell ref="Z28:AA28"/>
    <mergeCell ref="Y25:Y27"/>
    <mergeCell ref="Z25:AA25"/>
    <mergeCell ref="AB25:AF25"/>
    <mergeCell ref="Z26:AA26"/>
    <mergeCell ref="AB26:AF26"/>
    <mergeCell ref="AB27:AF27"/>
    <mergeCell ref="AB28:AF28"/>
    <mergeCell ref="B18:C18"/>
    <mergeCell ref="P18:R18"/>
    <mergeCell ref="B19:C19"/>
    <mergeCell ref="P19:R19"/>
    <mergeCell ref="B20:C20"/>
    <mergeCell ref="P20:R20"/>
    <mergeCell ref="E10:L10"/>
    <mergeCell ref="E11:L11"/>
    <mergeCell ref="E12:L12"/>
    <mergeCell ref="E13:L13"/>
    <mergeCell ref="B15:R15"/>
    <mergeCell ref="S15:W21"/>
    <mergeCell ref="B16:C17"/>
    <mergeCell ref="N23:Q23"/>
    <mergeCell ref="R23:U23"/>
    <mergeCell ref="V23:Y23"/>
    <mergeCell ref="Z23:AH23"/>
    <mergeCell ref="Z24:AA24"/>
    <mergeCell ref="AB24:AF24"/>
    <mergeCell ref="Y28:Y30"/>
    <mergeCell ref="Z29:AA29"/>
    <mergeCell ref="AB29:AF29"/>
    <mergeCell ref="Z30:AA30"/>
    <mergeCell ref="AB30:AF30"/>
    <mergeCell ref="B28:C30"/>
    <mergeCell ref="D28:D30"/>
    <mergeCell ref="E28:H30"/>
    <mergeCell ref="I28:L30"/>
    <mergeCell ref="M28:M30"/>
    <mergeCell ref="N28:N30"/>
    <mergeCell ref="O28:O30"/>
    <mergeCell ref="P1003:P1005"/>
    <mergeCell ref="Q1003:Q1005"/>
    <mergeCell ref="R1003:R1005"/>
    <mergeCell ref="S1003:S1005"/>
    <mergeCell ref="T1003:T1005"/>
    <mergeCell ref="U1003:U1005"/>
    <mergeCell ref="V1003:V1005"/>
    <mergeCell ref="Z1005:AA1005"/>
    <mergeCell ref="AB1005:AF1005"/>
    <mergeCell ref="AB1006:AF1006"/>
    <mergeCell ref="AB1007:AF1007"/>
    <mergeCell ref="AB1008:AF1008"/>
    <mergeCell ref="W1003:W1005"/>
    <mergeCell ref="X1003:X1005"/>
    <mergeCell ref="Y1003:Y1005"/>
    <mergeCell ref="Z1003:AA1003"/>
    <mergeCell ref="AB1003:AF1003"/>
    <mergeCell ref="Z1004:AA1004"/>
    <mergeCell ref="AB1004:AF1004"/>
    <mergeCell ref="B1003:C1005"/>
    <mergeCell ref="D1003:D1005"/>
    <mergeCell ref="E1003:H1005"/>
    <mergeCell ref="I1003:L1005"/>
    <mergeCell ref="M1003:M1005"/>
    <mergeCell ref="N1003:N1005"/>
    <mergeCell ref="O1003:O1005"/>
    <mergeCell ref="B1006:C1008"/>
    <mergeCell ref="D1006:D1008"/>
    <mergeCell ref="E1006:H1008"/>
    <mergeCell ref="I1006:L1008"/>
    <mergeCell ref="M1006:M1008"/>
    <mergeCell ref="N1006:N1008"/>
    <mergeCell ref="O1006:O1008"/>
    <mergeCell ref="W1006:W1008"/>
    <mergeCell ref="X1006:X1008"/>
    <mergeCell ref="Y1006:Y1008"/>
    <mergeCell ref="Z1006:AA1006"/>
    <mergeCell ref="Z1007:AA1007"/>
    <mergeCell ref="Z1008:AA1008"/>
    <mergeCell ref="P1006:P1008"/>
    <mergeCell ref="Q1006:Q1008"/>
    <mergeCell ref="R1006:R1008"/>
    <mergeCell ref="S1006:S1008"/>
    <mergeCell ref="T1006:T1008"/>
    <mergeCell ref="U1006:U1008"/>
    <mergeCell ref="V1006:V1008"/>
    <mergeCell ref="P871:P873"/>
    <mergeCell ref="Q871:Q873"/>
    <mergeCell ref="R871:R873"/>
    <mergeCell ref="S871:S873"/>
    <mergeCell ref="T871:T873"/>
    <mergeCell ref="U871:U873"/>
    <mergeCell ref="V871:V873"/>
    <mergeCell ref="Z873:AA873"/>
    <mergeCell ref="AB873:AF873"/>
    <mergeCell ref="AB874:AF874"/>
    <mergeCell ref="AB875:AF875"/>
    <mergeCell ref="AB876:AF876"/>
    <mergeCell ref="W871:W873"/>
    <mergeCell ref="X871:X873"/>
    <mergeCell ref="Y871:Y873"/>
    <mergeCell ref="Z871:AA871"/>
    <mergeCell ref="AB871:AF871"/>
    <mergeCell ref="Z872:AA872"/>
    <mergeCell ref="AB872:AF872"/>
    <mergeCell ref="B871:C873"/>
    <mergeCell ref="D871:D873"/>
    <mergeCell ref="E871:H873"/>
    <mergeCell ref="I871:L873"/>
    <mergeCell ref="M871:M873"/>
    <mergeCell ref="N871:N873"/>
    <mergeCell ref="O871:O873"/>
    <mergeCell ref="W874:W876"/>
    <mergeCell ref="X874:X876"/>
    <mergeCell ref="Y874:Y876"/>
    <mergeCell ref="Z874:AA874"/>
    <mergeCell ref="Z875:AA875"/>
    <mergeCell ref="Z876:AA876"/>
    <mergeCell ref="P874:P876"/>
    <mergeCell ref="Q874:Q876"/>
    <mergeCell ref="R874:R876"/>
    <mergeCell ref="S874:S876"/>
    <mergeCell ref="T874:T876"/>
    <mergeCell ref="U874:U876"/>
    <mergeCell ref="V874:V876"/>
    <mergeCell ref="B874:C876"/>
    <mergeCell ref="D874:D876"/>
    <mergeCell ref="E874:H876"/>
    <mergeCell ref="I874:L876"/>
    <mergeCell ref="M874:M876"/>
    <mergeCell ref="N874:N876"/>
    <mergeCell ref="O874:O876"/>
    <mergeCell ref="P877:P879"/>
    <mergeCell ref="Q877:Q879"/>
    <mergeCell ref="R877:R879"/>
    <mergeCell ref="S877:S879"/>
    <mergeCell ref="T877:T879"/>
    <mergeCell ref="U877:U879"/>
    <mergeCell ref="V877:V879"/>
    <mergeCell ref="Z879:AA879"/>
    <mergeCell ref="AB879:AF879"/>
    <mergeCell ref="AB880:AF880"/>
    <mergeCell ref="AB881:AF881"/>
    <mergeCell ref="AB882:AF882"/>
    <mergeCell ref="W877:W879"/>
    <mergeCell ref="X877:X879"/>
    <mergeCell ref="Y877:Y879"/>
    <mergeCell ref="Z877:AA877"/>
    <mergeCell ref="AB877:AF877"/>
    <mergeCell ref="Z878:AA878"/>
    <mergeCell ref="AB878:AF878"/>
    <mergeCell ref="B877:C879"/>
    <mergeCell ref="D877:D879"/>
    <mergeCell ref="E877:H879"/>
    <mergeCell ref="I877:L879"/>
    <mergeCell ref="M877:M879"/>
    <mergeCell ref="N877:N879"/>
    <mergeCell ref="O877:O879"/>
    <mergeCell ref="W880:W882"/>
    <mergeCell ref="X880:X882"/>
    <mergeCell ref="Y880:Y882"/>
    <mergeCell ref="Z880:AA880"/>
    <mergeCell ref="Z881:AA881"/>
    <mergeCell ref="Z882:AA882"/>
    <mergeCell ref="P880:P882"/>
    <mergeCell ref="Q880:Q882"/>
    <mergeCell ref="R880:R882"/>
    <mergeCell ref="S880:S882"/>
    <mergeCell ref="T880:T882"/>
    <mergeCell ref="U880:U882"/>
    <mergeCell ref="V880:V882"/>
    <mergeCell ref="B880:C882"/>
    <mergeCell ref="D880:D882"/>
    <mergeCell ref="E880:H882"/>
    <mergeCell ref="I880:L882"/>
    <mergeCell ref="M880:M882"/>
    <mergeCell ref="N880:N882"/>
    <mergeCell ref="O880:O882"/>
    <mergeCell ref="P883:P885"/>
    <mergeCell ref="Q883:Q885"/>
    <mergeCell ref="R883:R885"/>
    <mergeCell ref="S883:S885"/>
    <mergeCell ref="T883:T885"/>
    <mergeCell ref="U883:U885"/>
    <mergeCell ref="V883:V885"/>
    <mergeCell ref="Z885:AA885"/>
    <mergeCell ref="AB885:AF885"/>
    <mergeCell ref="AB886:AF886"/>
    <mergeCell ref="AB887:AF887"/>
    <mergeCell ref="AB888:AF888"/>
    <mergeCell ref="W883:W885"/>
    <mergeCell ref="X883:X885"/>
    <mergeCell ref="Y883:Y885"/>
    <mergeCell ref="Z883:AA883"/>
    <mergeCell ref="AB883:AF883"/>
    <mergeCell ref="Z884:AA884"/>
    <mergeCell ref="AB884:AF884"/>
    <mergeCell ref="B883:C885"/>
    <mergeCell ref="D883:D885"/>
    <mergeCell ref="E883:H885"/>
    <mergeCell ref="I883:L885"/>
    <mergeCell ref="M883:M885"/>
    <mergeCell ref="N883:N885"/>
    <mergeCell ref="O883:O885"/>
    <mergeCell ref="W886:W888"/>
    <mergeCell ref="X886:X888"/>
    <mergeCell ref="Y886:Y888"/>
    <mergeCell ref="Z886:AA886"/>
    <mergeCell ref="Z887:AA887"/>
    <mergeCell ref="Z888:AA888"/>
    <mergeCell ref="P886:P888"/>
    <mergeCell ref="Q886:Q888"/>
    <mergeCell ref="R886:R888"/>
    <mergeCell ref="S886:S888"/>
    <mergeCell ref="T886:T888"/>
    <mergeCell ref="U886:U888"/>
    <mergeCell ref="V886:V888"/>
    <mergeCell ref="B886:C888"/>
    <mergeCell ref="D886:D888"/>
    <mergeCell ref="E886:H888"/>
    <mergeCell ref="I886:L888"/>
    <mergeCell ref="M886:M888"/>
    <mergeCell ref="N886:N888"/>
    <mergeCell ref="O886:O888"/>
    <mergeCell ref="P889:P891"/>
    <mergeCell ref="Q889:Q891"/>
    <mergeCell ref="R889:R891"/>
    <mergeCell ref="S889:S891"/>
    <mergeCell ref="T889:T891"/>
    <mergeCell ref="U889:U891"/>
    <mergeCell ref="V889:V891"/>
    <mergeCell ref="Z891:AA891"/>
    <mergeCell ref="AB891:AF891"/>
    <mergeCell ref="AB892:AF892"/>
    <mergeCell ref="AB893:AF893"/>
    <mergeCell ref="AB894:AF894"/>
    <mergeCell ref="W889:W891"/>
    <mergeCell ref="X889:X891"/>
    <mergeCell ref="Y889:Y891"/>
    <mergeCell ref="Z889:AA889"/>
    <mergeCell ref="AB889:AF889"/>
    <mergeCell ref="Z890:AA890"/>
    <mergeCell ref="AB890:AF890"/>
    <mergeCell ref="B889:C891"/>
    <mergeCell ref="D889:D891"/>
    <mergeCell ref="E889:H891"/>
    <mergeCell ref="I889:L891"/>
    <mergeCell ref="M889:M891"/>
    <mergeCell ref="N889:N891"/>
    <mergeCell ref="O889:O891"/>
    <mergeCell ref="W892:W894"/>
    <mergeCell ref="X892:X894"/>
    <mergeCell ref="Y892:Y894"/>
    <mergeCell ref="Z892:AA892"/>
    <mergeCell ref="Z893:AA893"/>
    <mergeCell ref="Z894:AA894"/>
    <mergeCell ref="P892:P894"/>
    <mergeCell ref="Q892:Q894"/>
    <mergeCell ref="R892:R894"/>
    <mergeCell ref="S892:S894"/>
    <mergeCell ref="T892:T894"/>
    <mergeCell ref="U892:U894"/>
    <mergeCell ref="V892:V894"/>
    <mergeCell ref="B892:C894"/>
    <mergeCell ref="D892:D894"/>
    <mergeCell ref="E892:H894"/>
    <mergeCell ref="I892:L894"/>
    <mergeCell ref="M892:M894"/>
    <mergeCell ref="N892:N894"/>
    <mergeCell ref="O892:O894"/>
    <mergeCell ref="P895:P897"/>
    <mergeCell ref="Q895:Q897"/>
    <mergeCell ref="R895:R897"/>
    <mergeCell ref="S895:S897"/>
    <mergeCell ref="T895:T897"/>
    <mergeCell ref="U895:U897"/>
    <mergeCell ref="V895:V897"/>
    <mergeCell ref="Z897:AA897"/>
    <mergeCell ref="AB897:AF897"/>
    <mergeCell ref="AB898:AF898"/>
    <mergeCell ref="AB899:AF899"/>
    <mergeCell ref="AB900:AF900"/>
    <mergeCell ref="W895:W897"/>
    <mergeCell ref="X895:X897"/>
    <mergeCell ref="Y895:Y897"/>
    <mergeCell ref="Z895:AA895"/>
    <mergeCell ref="AB895:AF895"/>
    <mergeCell ref="Z896:AA896"/>
    <mergeCell ref="AB896:AF896"/>
    <mergeCell ref="B895:C897"/>
    <mergeCell ref="D895:D897"/>
    <mergeCell ref="E895:H897"/>
    <mergeCell ref="I895:L897"/>
    <mergeCell ref="M895:M897"/>
    <mergeCell ref="N895:N897"/>
    <mergeCell ref="O895:O897"/>
    <mergeCell ref="W898:W900"/>
    <mergeCell ref="X898:X900"/>
    <mergeCell ref="Y898:Y900"/>
    <mergeCell ref="Z898:AA898"/>
    <mergeCell ref="Z899:AA899"/>
    <mergeCell ref="Z900:AA900"/>
    <mergeCell ref="P898:P900"/>
    <mergeCell ref="Q898:Q900"/>
    <mergeCell ref="R898:R900"/>
    <mergeCell ref="S898:S900"/>
    <mergeCell ref="T898:T900"/>
    <mergeCell ref="U898:U900"/>
    <mergeCell ref="V898:V900"/>
    <mergeCell ref="B898:C900"/>
    <mergeCell ref="D898:D900"/>
    <mergeCell ref="E898:H900"/>
    <mergeCell ref="I898:L900"/>
    <mergeCell ref="M898:M900"/>
    <mergeCell ref="N898:N900"/>
    <mergeCell ref="O898:O900"/>
    <mergeCell ref="P901:P903"/>
    <mergeCell ref="Q901:Q903"/>
    <mergeCell ref="R901:R903"/>
    <mergeCell ref="S901:S903"/>
    <mergeCell ref="T901:T903"/>
    <mergeCell ref="U901:U903"/>
    <mergeCell ref="V901:V903"/>
    <mergeCell ref="Z903:AA903"/>
    <mergeCell ref="AB903:AF903"/>
    <mergeCell ref="AB904:AF904"/>
    <mergeCell ref="AB905:AF905"/>
    <mergeCell ref="AB906:AF906"/>
    <mergeCell ref="W901:W903"/>
    <mergeCell ref="X901:X903"/>
    <mergeCell ref="Y901:Y903"/>
    <mergeCell ref="Z901:AA901"/>
    <mergeCell ref="AB901:AF901"/>
    <mergeCell ref="Z902:AA902"/>
    <mergeCell ref="AB902:AF902"/>
    <mergeCell ref="B901:C903"/>
    <mergeCell ref="D901:D903"/>
    <mergeCell ref="E901:H903"/>
    <mergeCell ref="I901:L903"/>
    <mergeCell ref="M901:M903"/>
    <mergeCell ref="N901:N903"/>
    <mergeCell ref="O901:O903"/>
    <mergeCell ref="W904:W906"/>
    <mergeCell ref="X904:X906"/>
    <mergeCell ref="Y904:Y906"/>
    <mergeCell ref="Z904:AA904"/>
    <mergeCell ref="Z905:AA905"/>
    <mergeCell ref="Z906:AA906"/>
    <mergeCell ref="P904:P906"/>
    <mergeCell ref="Q904:Q906"/>
    <mergeCell ref="R904:R906"/>
    <mergeCell ref="S904:S906"/>
    <mergeCell ref="T904:T906"/>
    <mergeCell ref="U904:U906"/>
    <mergeCell ref="V904:V906"/>
    <mergeCell ref="B904:C906"/>
    <mergeCell ref="D904:D906"/>
    <mergeCell ref="E904:H906"/>
    <mergeCell ref="I904:L906"/>
    <mergeCell ref="M904:M906"/>
    <mergeCell ref="N904:N906"/>
    <mergeCell ref="O904:O906"/>
    <mergeCell ref="P907:P909"/>
    <mergeCell ref="Q907:Q909"/>
    <mergeCell ref="R907:R909"/>
    <mergeCell ref="S907:S909"/>
    <mergeCell ref="T907:T909"/>
    <mergeCell ref="U907:U909"/>
    <mergeCell ref="V907:V909"/>
    <mergeCell ref="Z909:AA909"/>
    <mergeCell ref="AB909:AF909"/>
    <mergeCell ref="AB910:AF910"/>
    <mergeCell ref="AB911:AF911"/>
    <mergeCell ref="AB912:AF912"/>
    <mergeCell ref="W907:W909"/>
    <mergeCell ref="X907:X909"/>
    <mergeCell ref="Y907:Y909"/>
    <mergeCell ref="Z907:AA907"/>
    <mergeCell ref="AB907:AF907"/>
    <mergeCell ref="Z908:AA908"/>
    <mergeCell ref="AB908:AF908"/>
    <mergeCell ref="B907:C909"/>
    <mergeCell ref="D907:D909"/>
    <mergeCell ref="E907:H909"/>
    <mergeCell ref="I907:L909"/>
    <mergeCell ref="M907:M909"/>
    <mergeCell ref="N907:N909"/>
    <mergeCell ref="O907:O909"/>
    <mergeCell ref="W910:W912"/>
    <mergeCell ref="X910:X912"/>
    <mergeCell ref="Y910:Y912"/>
    <mergeCell ref="Z910:AA910"/>
    <mergeCell ref="Z911:AA911"/>
    <mergeCell ref="Z912:AA912"/>
    <mergeCell ref="P910:P912"/>
    <mergeCell ref="Q910:Q912"/>
    <mergeCell ref="R910:R912"/>
    <mergeCell ref="S910:S912"/>
    <mergeCell ref="T910:T912"/>
    <mergeCell ref="U910:U912"/>
    <mergeCell ref="V910:V912"/>
    <mergeCell ref="B910:C912"/>
    <mergeCell ref="D910:D912"/>
    <mergeCell ref="E910:H912"/>
    <mergeCell ref="I910:L912"/>
    <mergeCell ref="M910:M912"/>
    <mergeCell ref="N910:N912"/>
    <mergeCell ref="O910:O912"/>
    <mergeCell ref="P913:P915"/>
    <mergeCell ref="Q913:Q915"/>
    <mergeCell ref="R913:R915"/>
    <mergeCell ref="S913:S915"/>
    <mergeCell ref="T913:T915"/>
    <mergeCell ref="U913:U915"/>
    <mergeCell ref="V913:V915"/>
    <mergeCell ref="Z915:AA915"/>
    <mergeCell ref="AB915:AF915"/>
    <mergeCell ref="AB916:AF916"/>
    <mergeCell ref="AB917:AF917"/>
    <mergeCell ref="AB918:AF918"/>
    <mergeCell ref="W913:W915"/>
    <mergeCell ref="X913:X915"/>
    <mergeCell ref="Y913:Y915"/>
    <mergeCell ref="Z913:AA913"/>
    <mergeCell ref="AB913:AF913"/>
    <mergeCell ref="Z914:AA914"/>
    <mergeCell ref="AB914:AF914"/>
    <mergeCell ref="B913:C915"/>
    <mergeCell ref="D913:D915"/>
    <mergeCell ref="E913:H915"/>
    <mergeCell ref="I913:L915"/>
    <mergeCell ref="M913:M915"/>
    <mergeCell ref="N913:N915"/>
    <mergeCell ref="O913:O915"/>
    <mergeCell ref="W916:W918"/>
    <mergeCell ref="X916:X918"/>
    <mergeCell ref="Y916:Y918"/>
    <mergeCell ref="Z916:AA916"/>
    <mergeCell ref="Z917:AA917"/>
    <mergeCell ref="Z918:AA918"/>
    <mergeCell ref="P916:P918"/>
    <mergeCell ref="Q916:Q918"/>
    <mergeCell ref="R916:R918"/>
    <mergeCell ref="S916:S918"/>
    <mergeCell ref="T916:T918"/>
    <mergeCell ref="U916:U918"/>
    <mergeCell ref="V916:V918"/>
    <mergeCell ref="B916:C918"/>
    <mergeCell ref="D916:D918"/>
    <mergeCell ref="E916:H918"/>
    <mergeCell ref="I916:L918"/>
    <mergeCell ref="M916:M918"/>
    <mergeCell ref="N916:N918"/>
    <mergeCell ref="O916:O918"/>
    <mergeCell ref="P919:P921"/>
    <mergeCell ref="Q919:Q921"/>
    <mergeCell ref="R919:R921"/>
    <mergeCell ref="S919:S921"/>
    <mergeCell ref="T919:T921"/>
    <mergeCell ref="U919:U921"/>
    <mergeCell ref="V919:V921"/>
    <mergeCell ref="Z921:AA921"/>
    <mergeCell ref="AB921:AF921"/>
    <mergeCell ref="AB922:AF922"/>
    <mergeCell ref="AB923:AF923"/>
    <mergeCell ref="AB924:AF924"/>
    <mergeCell ref="W919:W921"/>
    <mergeCell ref="X919:X921"/>
    <mergeCell ref="Y919:Y921"/>
    <mergeCell ref="Z919:AA919"/>
    <mergeCell ref="AB919:AF919"/>
    <mergeCell ref="Z920:AA920"/>
    <mergeCell ref="AB920:AF920"/>
    <mergeCell ref="B919:C921"/>
    <mergeCell ref="D919:D921"/>
    <mergeCell ref="E919:H921"/>
    <mergeCell ref="I919:L921"/>
    <mergeCell ref="M919:M921"/>
    <mergeCell ref="N919:N921"/>
    <mergeCell ref="O919:O921"/>
    <mergeCell ref="W922:W924"/>
    <mergeCell ref="X922:X924"/>
    <mergeCell ref="Y922:Y924"/>
    <mergeCell ref="Z922:AA922"/>
    <mergeCell ref="Z923:AA923"/>
    <mergeCell ref="Z924:AA924"/>
    <mergeCell ref="P922:P924"/>
    <mergeCell ref="Q922:Q924"/>
    <mergeCell ref="R922:R924"/>
    <mergeCell ref="S922:S924"/>
    <mergeCell ref="T922:T924"/>
    <mergeCell ref="U922:U924"/>
    <mergeCell ref="V922:V924"/>
    <mergeCell ref="B922:C924"/>
    <mergeCell ref="D922:D924"/>
    <mergeCell ref="E922:H924"/>
    <mergeCell ref="I922:L924"/>
    <mergeCell ref="M922:M924"/>
    <mergeCell ref="N922:N924"/>
    <mergeCell ref="O922:O924"/>
    <mergeCell ref="P925:P927"/>
    <mergeCell ref="Q925:Q927"/>
    <mergeCell ref="R925:R927"/>
    <mergeCell ref="S925:S927"/>
    <mergeCell ref="T925:T927"/>
    <mergeCell ref="U925:U927"/>
    <mergeCell ref="V925:V927"/>
    <mergeCell ref="Z927:AA927"/>
    <mergeCell ref="AB927:AF927"/>
    <mergeCell ref="AB928:AF928"/>
    <mergeCell ref="AB929:AF929"/>
    <mergeCell ref="AB930:AF930"/>
    <mergeCell ref="W925:W927"/>
    <mergeCell ref="X925:X927"/>
    <mergeCell ref="Y925:Y927"/>
    <mergeCell ref="Z925:AA925"/>
    <mergeCell ref="AB925:AF925"/>
    <mergeCell ref="Z926:AA926"/>
    <mergeCell ref="AB926:AF926"/>
    <mergeCell ref="B925:C927"/>
    <mergeCell ref="D925:D927"/>
    <mergeCell ref="E925:H927"/>
    <mergeCell ref="I925:L927"/>
    <mergeCell ref="M925:M927"/>
    <mergeCell ref="N925:N927"/>
    <mergeCell ref="O925:O927"/>
    <mergeCell ref="W928:W930"/>
    <mergeCell ref="X928:X930"/>
    <mergeCell ref="Y928:Y930"/>
    <mergeCell ref="Z928:AA928"/>
    <mergeCell ref="Z929:AA929"/>
    <mergeCell ref="Z930:AA930"/>
    <mergeCell ref="P928:P930"/>
    <mergeCell ref="Q928:Q930"/>
    <mergeCell ref="R928:R930"/>
    <mergeCell ref="S928:S930"/>
    <mergeCell ref="T928:T930"/>
    <mergeCell ref="U928:U930"/>
    <mergeCell ref="V928:V930"/>
    <mergeCell ref="B928:C930"/>
    <mergeCell ref="D928:D930"/>
    <mergeCell ref="E928:H930"/>
    <mergeCell ref="I928:L930"/>
    <mergeCell ref="M928:M930"/>
    <mergeCell ref="N928:N930"/>
    <mergeCell ref="O928:O930"/>
    <mergeCell ref="P931:P933"/>
    <mergeCell ref="Q931:Q933"/>
    <mergeCell ref="R931:R933"/>
    <mergeCell ref="S931:S933"/>
    <mergeCell ref="T931:T933"/>
    <mergeCell ref="U931:U933"/>
    <mergeCell ref="V931:V933"/>
    <mergeCell ref="Z933:AA933"/>
    <mergeCell ref="AB933:AF933"/>
    <mergeCell ref="AB934:AF934"/>
    <mergeCell ref="AB935:AF935"/>
    <mergeCell ref="AB936:AF936"/>
    <mergeCell ref="W931:W933"/>
    <mergeCell ref="X931:X933"/>
    <mergeCell ref="Y931:Y933"/>
    <mergeCell ref="Z931:AA931"/>
    <mergeCell ref="AB931:AF931"/>
    <mergeCell ref="Z932:AA932"/>
    <mergeCell ref="AB932:AF932"/>
    <mergeCell ref="B931:C933"/>
    <mergeCell ref="D931:D933"/>
    <mergeCell ref="E931:H933"/>
    <mergeCell ref="I931:L933"/>
    <mergeCell ref="M931:M933"/>
    <mergeCell ref="N931:N933"/>
    <mergeCell ref="O931:O933"/>
    <mergeCell ref="W934:W936"/>
    <mergeCell ref="X934:X936"/>
    <mergeCell ref="Y934:Y936"/>
    <mergeCell ref="Z934:AA934"/>
    <mergeCell ref="Z935:AA935"/>
    <mergeCell ref="Z936:AA936"/>
    <mergeCell ref="P934:P936"/>
    <mergeCell ref="Q934:Q936"/>
    <mergeCell ref="R934:R936"/>
    <mergeCell ref="S934:S936"/>
    <mergeCell ref="T934:T936"/>
    <mergeCell ref="U934:U936"/>
    <mergeCell ref="V934:V936"/>
    <mergeCell ref="B934:C936"/>
    <mergeCell ref="D934:D936"/>
    <mergeCell ref="E934:H936"/>
    <mergeCell ref="I934:L936"/>
    <mergeCell ref="M934:M936"/>
    <mergeCell ref="N934:N936"/>
    <mergeCell ref="O934:O936"/>
    <mergeCell ref="P937:P939"/>
    <mergeCell ref="Q937:Q939"/>
    <mergeCell ref="R937:R939"/>
    <mergeCell ref="S937:S939"/>
    <mergeCell ref="T937:T939"/>
    <mergeCell ref="U937:U939"/>
    <mergeCell ref="V937:V939"/>
    <mergeCell ref="Z939:AA939"/>
    <mergeCell ref="AB939:AF939"/>
    <mergeCell ref="AB940:AF940"/>
    <mergeCell ref="AB941:AF941"/>
    <mergeCell ref="AB942:AF942"/>
    <mergeCell ref="W937:W939"/>
    <mergeCell ref="X937:X939"/>
    <mergeCell ref="Y937:Y939"/>
    <mergeCell ref="Z937:AA937"/>
    <mergeCell ref="AB937:AF937"/>
    <mergeCell ref="Z938:AA938"/>
    <mergeCell ref="AB938:AF938"/>
    <mergeCell ref="B937:C939"/>
    <mergeCell ref="D937:D939"/>
    <mergeCell ref="E937:H939"/>
    <mergeCell ref="I937:L939"/>
    <mergeCell ref="M937:M939"/>
    <mergeCell ref="N937:N939"/>
    <mergeCell ref="O937:O939"/>
    <mergeCell ref="W940:W942"/>
    <mergeCell ref="X940:X942"/>
    <mergeCell ref="Y940:Y942"/>
    <mergeCell ref="Z940:AA940"/>
    <mergeCell ref="Z941:AA941"/>
    <mergeCell ref="Z942:AA942"/>
    <mergeCell ref="P940:P942"/>
    <mergeCell ref="Q940:Q942"/>
    <mergeCell ref="R940:R942"/>
    <mergeCell ref="S940:S942"/>
    <mergeCell ref="T940:T942"/>
    <mergeCell ref="U940:U942"/>
    <mergeCell ref="V940:V942"/>
    <mergeCell ref="B940:C942"/>
    <mergeCell ref="D940:D942"/>
    <mergeCell ref="E940:H942"/>
    <mergeCell ref="I940:L942"/>
    <mergeCell ref="M940:M942"/>
    <mergeCell ref="N940:N942"/>
    <mergeCell ref="O940:O942"/>
    <mergeCell ref="P943:P945"/>
    <mergeCell ref="Q943:Q945"/>
    <mergeCell ref="R943:R945"/>
    <mergeCell ref="S943:S945"/>
    <mergeCell ref="T943:T945"/>
    <mergeCell ref="U943:U945"/>
    <mergeCell ref="V943:V945"/>
    <mergeCell ref="Z945:AA945"/>
    <mergeCell ref="AB945:AF945"/>
    <mergeCell ref="AB946:AF946"/>
    <mergeCell ref="AB947:AF947"/>
    <mergeCell ref="AB948:AF948"/>
    <mergeCell ref="W943:W945"/>
    <mergeCell ref="X943:X945"/>
    <mergeCell ref="Y943:Y945"/>
    <mergeCell ref="Z943:AA943"/>
    <mergeCell ref="AB943:AF943"/>
    <mergeCell ref="Z944:AA944"/>
    <mergeCell ref="AB944:AF944"/>
    <mergeCell ref="B943:C945"/>
    <mergeCell ref="D943:D945"/>
    <mergeCell ref="E943:H945"/>
    <mergeCell ref="I943:L945"/>
    <mergeCell ref="M943:M945"/>
    <mergeCell ref="N943:N945"/>
    <mergeCell ref="O943:O945"/>
    <mergeCell ref="W946:W948"/>
    <mergeCell ref="X946:X948"/>
    <mergeCell ref="Y946:Y948"/>
    <mergeCell ref="Z946:AA946"/>
    <mergeCell ref="Z947:AA947"/>
    <mergeCell ref="Z948:AA948"/>
    <mergeCell ref="P946:P948"/>
    <mergeCell ref="Q946:Q948"/>
    <mergeCell ref="R946:R948"/>
    <mergeCell ref="S946:S948"/>
    <mergeCell ref="T946:T948"/>
    <mergeCell ref="U946:U948"/>
    <mergeCell ref="V946:V948"/>
    <mergeCell ref="B946:C948"/>
    <mergeCell ref="D946:D948"/>
    <mergeCell ref="E946:H948"/>
    <mergeCell ref="I946:L948"/>
    <mergeCell ref="M946:M948"/>
    <mergeCell ref="N946:N948"/>
    <mergeCell ref="O946:O948"/>
    <mergeCell ref="P949:P951"/>
    <mergeCell ref="Q949:Q951"/>
    <mergeCell ref="R949:R951"/>
    <mergeCell ref="S949:S951"/>
    <mergeCell ref="T949:T951"/>
    <mergeCell ref="U949:U951"/>
    <mergeCell ref="V949:V951"/>
    <mergeCell ref="Z951:AA951"/>
    <mergeCell ref="AB951:AF951"/>
    <mergeCell ref="AB952:AF952"/>
    <mergeCell ref="AB953:AF953"/>
    <mergeCell ref="AB954:AF954"/>
    <mergeCell ref="W949:W951"/>
    <mergeCell ref="X949:X951"/>
    <mergeCell ref="Y949:Y951"/>
    <mergeCell ref="Z949:AA949"/>
    <mergeCell ref="AB949:AF949"/>
    <mergeCell ref="Z950:AA950"/>
    <mergeCell ref="AB950:AF950"/>
    <mergeCell ref="B949:C951"/>
    <mergeCell ref="D949:D951"/>
    <mergeCell ref="E949:H951"/>
    <mergeCell ref="I949:L951"/>
    <mergeCell ref="M949:M951"/>
    <mergeCell ref="N949:N951"/>
    <mergeCell ref="O949:O951"/>
    <mergeCell ref="W952:W954"/>
    <mergeCell ref="X952:X954"/>
    <mergeCell ref="Y952:Y954"/>
    <mergeCell ref="Z952:AA952"/>
    <mergeCell ref="Z953:AA953"/>
    <mergeCell ref="Z954:AA954"/>
    <mergeCell ref="P952:P954"/>
    <mergeCell ref="Q952:Q954"/>
    <mergeCell ref="R952:R954"/>
    <mergeCell ref="S952:S954"/>
    <mergeCell ref="T952:T954"/>
    <mergeCell ref="U952:U954"/>
    <mergeCell ref="V952:V954"/>
    <mergeCell ref="B952:C954"/>
    <mergeCell ref="D952:D954"/>
    <mergeCell ref="E952:H954"/>
    <mergeCell ref="I952:L954"/>
    <mergeCell ref="M952:M954"/>
    <mergeCell ref="N952:N954"/>
    <mergeCell ref="O952:O954"/>
    <mergeCell ref="P31:P33"/>
    <mergeCell ref="Q31:Q33"/>
    <mergeCell ref="R31:R33"/>
    <mergeCell ref="S31:S33"/>
    <mergeCell ref="T31:T33"/>
    <mergeCell ref="U31:U33"/>
    <mergeCell ref="V31:V33"/>
    <mergeCell ref="Z33:AA33"/>
    <mergeCell ref="AB33:AF33"/>
    <mergeCell ref="AB34:AF34"/>
    <mergeCell ref="AB35:AF35"/>
    <mergeCell ref="AB36:AF36"/>
    <mergeCell ref="W31:W33"/>
    <mergeCell ref="X31:X33"/>
    <mergeCell ref="Y31:Y33"/>
    <mergeCell ref="Z31:AA31"/>
    <mergeCell ref="AB31:AF31"/>
    <mergeCell ref="Z32:AA32"/>
    <mergeCell ref="AB32:AF32"/>
    <mergeCell ref="B31:C33"/>
    <mergeCell ref="D31:D33"/>
    <mergeCell ref="E31:H33"/>
    <mergeCell ref="I31:L33"/>
    <mergeCell ref="M31:M33"/>
    <mergeCell ref="N31:N33"/>
    <mergeCell ref="O31:O33"/>
    <mergeCell ref="W34:W36"/>
    <mergeCell ref="X34:X36"/>
    <mergeCell ref="Y34:Y36"/>
    <mergeCell ref="Z34:AA34"/>
    <mergeCell ref="Z35:AA35"/>
    <mergeCell ref="Z36:AA36"/>
    <mergeCell ref="P34:P36"/>
    <mergeCell ref="Q34:Q36"/>
    <mergeCell ref="R34:R36"/>
    <mergeCell ref="S34:S36"/>
    <mergeCell ref="T34:T36"/>
    <mergeCell ref="U34:U36"/>
    <mergeCell ref="V34:V36"/>
    <mergeCell ref="B34:C36"/>
    <mergeCell ref="D34:D36"/>
    <mergeCell ref="E34:H36"/>
    <mergeCell ref="I34:L36"/>
    <mergeCell ref="M34:M36"/>
    <mergeCell ref="N34:N36"/>
    <mergeCell ref="O34:O36"/>
    <mergeCell ref="P37:P39"/>
    <mergeCell ref="Q37:Q39"/>
    <mergeCell ref="R37:R39"/>
    <mergeCell ref="S37:S39"/>
    <mergeCell ref="T37:T39"/>
    <mergeCell ref="U37:U39"/>
    <mergeCell ref="V37:V39"/>
    <mergeCell ref="Z39:AA39"/>
    <mergeCell ref="AB39:AF39"/>
    <mergeCell ref="AB40:AF40"/>
    <mergeCell ref="AB41:AF41"/>
    <mergeCell ref="AB42:AF42"/>
    <mergeCell ref="W37:W39"/>
    <mergeCell ref="X37:X39"/>
    <mergeCell ref="Y37:Y39"/>
    <mergeCell ref="Z37:AA37"/>
    <mergeCell ref="AB37:AF37"/>
    <mergeCell ref="Z38:AA38"/>
    <mergeCell ref="AB38:AF38"/>
    <mergeCell ref="B37:C39"/>
    <mergeCell ref="D37:D39"/>
    <mergeCell ref="E37:H39"/>
    <mergeCell ref="I37:L39"/>
    <mergeCell ref="M37:M39"/>
    <mergeCell ref="N37:N39"/>
    <mergeCell ref="O37:O39"/>
    <mergeCell ref="W40:W42"/>
    <mergeCell ref="X40:X42"/>
    <mergeCell ref="Y40:Y42"/>
    <mergeCell ref="Z40:AA40"/>
    <mergeCell ref="Z41:AA41"/>
    <mergeCell ref="Z42:AA42"/>
    <mergeCell ref="P40:P42"/>
    <mergeCell ref="Q40:Q42"/>
    <mergeCell ref="R40:R42"/>
    <mergeCell ref="S40:S42"/>
    <mergeCell ref="T40:T42"/>
    <mergeCell ref="U40:U42"/>
    <mergeCell ref="V40:V42"/>
    <mergeCell ref="B40:C42"/>
    <mergeCell ref="D40:D42"/>
    <mergeCell ref="E40:H42"/>
    <mergeCell ref="I40:L42"/>
    <mergeCell ref="M40:M42"/>
    <mergeCell ref="N40:N42"/>
    <mergeCell ref="O40:O42"/>
    <mergeCell ref="P43:P45"/>
    <mergeCell ref="Q43:Q45"/>
    <mergeCell ref="R43:R45"/>
    <mergeCell ref="S43:S45"/>
    <mergeCell ref="T43:T45"/>
    <mergeCell ref="U43:U45"/>
    <mergeCell ref="V43:V45"/>
    <mergeCell ref="Z45:AA45"/>
    <mergeCell ref="AB45:AF45"/>
    <mergeCell ref="AB46:AF46"/>
    <mergeCell ref="AB47:AF47"/>
    <mergeCell ref="AB48:AF48"/>
    <mergeCell ref="W43:W45"/>
    <mergeCell ref="X43:X45"/>
    <mergeCell ref="Y43:Y45"/>
    <mergeCell ref="Z43:AA43"/>
    <mergeCell ref="AB43:AF43"/>
    <mergeCell ref="Z44:AA44"/>
    <mergeCell ref="AB44:AF44"/>
    <mergeCell ref="B43:C45"/>
    <mergeCell ref="D43:D45"/>
    <mergeCell ref="E43:H45"/>
    <mergeCell ref="I43:L45"/>
    <mergeCell ref="M43:M45"/>
    <mergeCell ref="N43:N45"/>
    <mergeCell ref="O43:O45"/>
    <mergeCell ref="W46:W48"/>
    <mergeCell ref="X46:X48"/>
    <mergeCell ref="Y46:Y48"/>
    <mergeCell ref="Z46:AA46"/>
    <mergeCell ref="Z47:AA47"/>
    <mergeCell ref="Z48:AA48"/>
    <mergeCell ref="P46:P48"/>
    <mergeCell ref="Q46:Q48"/>
    <mergeCell ref="R46:R48"/>
    <mergeCell ref="S46:S48"/>
    <mergeCell ref="T46:T48"/>
    <mergeCell ref="U46:U48"/>
    <mergeCell ref="V46:V48"/>
    <mergeCell ref="B46:C48"/>
    <mergeCell ref="D46:D48"/>
    <mergeCell ref="E46:H48"/>
    <mergeCell ref="I46:L48"/>
    <mergeCell ref="M46:M48"/>
    <mergeCell ref="N46:N48"/>
    <mergeCell ref="O46:O48"/>
    <mergeCell ref="P49:P51"/>
    <mergeCell ref="Q49:Q51"/>
    <mergeCell ref="R49:R51"/>
    <mergeCell ref="S49:S51"/>
    <mergeCell ref="T49:T51"/>
    <mergeCell ref="U49:U51"/>
    <mergeCell ref="V49:V51"/>
    <mergeCell ref="Z51:AA51"/>
    <mergeCell ref="AB51:AF51"/>
    <mergeCell ref="AB52:AF52"/>
    <mergeCell ref="AB53:AF53"/>
    <mergeCell ref="AB54:AF54"/>
    <mergeCell ref="W49:W51"/>
    <mergeCell ref="X49:X51"/>
    <mergeCell ref="Y49:Y51"/>
    <mergeCell ref="Z49:AA49"/>
    <mergeCell ref="AB49:AF49"/>
    <mergeCell ref="Z50:AA50"/>
    <mergeCell ref="AB50:AF50"/>
    <mergeCell ref="B49:C51"/>
    <mergeCell ref="D49:D51"/>
    <mergeCell ref="E49:H51"/>
    <mergeCell ref="I49:L51"/>
    <mergeCell ref="M49:M51"/>
    <mergeCell ref="N49:N51"/>
    <mergeCell ref="O49:O51"/>
    <mergeCell ref="W52:W54"/>
    <mergeCell ref="X52:X54"/>
    <mergeCell ref="Y52:Y54"/>
    <mergeCell ref="Z52:AA52"/>
    <mergeCell ref="Z53:AA53"/>
    <mergeCell ref="Z54:AA54"/>
    <mergeCell ref="P52:P54"/>
    <mergeCell ref="Q52:Q54"/>
    <mergeCell ref="R52:R54"/>
    <mergeCell ref="S52:S54"/>
    <mergeCell ref="T52:T54"/>
    <mergeCell ref="U52:U54"/>
    <mergeCell ref="V52:V54"/>
    <mergeCell ref="B52:C54"/>
    <mergeCell ref="D52:D54"/>
    <mergeCell ref="E52:H54"/>
    <mergeCell ref="I52:L54"/>
    <mergeCell ref="M52:M54"/>
    <mergeCell ref="N52:N54"/>
    <mergeCell ref="O52:O54"/>
    <mergeCell ref="P55:P57"/>
    <mergeCell ref="Q55:Q57"/>
    <mergeCell ref="R55:R57"/>
    <mergeCell ref="S55:S57"/>
    <mergeCell ref="T55:T57"/>
    <mergeCell ref="U55:U57"/>
    <mergeCell ref="V55:V57"/>
    <mergeCell ref="Z57:AA57"/>
    <mergeCell ref="AB57:AF57"/>
    <mergeCell ref="AB58:AF58"/>
    <mergeCell ref="AB59:AF59"/>
    <mergeCell ref="AB60:AF60"/>
    <mergeCell ref="W55:W57"/>
    <mergeCell ref="X55:X57"/>
    <mergeCell ref="Y55:Y57"/>
    <mergeCell ref="Z55:AA55"/>
    <mergeCell ref="AB55:AF55"/>
    <mergeCell ref="Z56:AA56"/>
    <mergeCell ref="AB56:AF56"/>
    <mergeCell ref="B55:C57"/>
    <mergeCell ref="D55:D57"/>
    <mergeCell ref="E55:H57"/>
    <mergeCell ref="I55:L57"/>
    <mergeCell ref="M55:M57"/>
    <mergeCell ref="N55:N57"/>
    <mergeCell ref="O55:O57"/>
    <mergeCell ref="W58:W60"/>
    <mergeCell ref="X58:X60"/>
    <mergeCell ref="Y58:Y60"/>
    <mergeCell ref="Z58:AA58"/>
    <mergeCell ref="Z59:AA59"/>
    <mergeCell ref="Z60:AA60"/>
    <mergeCell ref="P58:P60"/>
    <mergeCell ref="Q58:Q60"/>
    <mergeCell ref="R58:R60"/>
    <mergeCell ref="S58:S60"/>
    <mergeCell ref="T58:T60"/>
    <mergeCell ref="U58:U60"/>
    <mergeCell ref="V58:V60"/>
    <mergeCell ref="B58:C60"/>
    <mergeCell ref="D58:D60"/>
    <mergeCell ref="E58:H60"/>
    <mergeCell ref="I58:L60"/>
    <mergeCell ref="M58:M60"/>
    <mergeCell ref="N58:N60"/>
    <mergeCell ref="O58:O60"/>
    <mergeCell ref="P61:P63"/>
    <mergeCell ref="Q61:Q63"/>
    <mergeCell ref="R61:R63"/>
    <mergeCell ref="S61:S63"/>
    <mergeCell ref="T61:T63"/>
    <mergeCell ref="U61:U63"/>
    <mergeCell ref="V61:V63"/>
    <mergeCell ref="Z63:AA63"/>
    <mergeCell ref="AB63:AF63"/>
    <mergeCell ref="AB64:AF64"/>
    <mergeCell ref="AB65:AF65"/>
    <mergeCell ref="AB66:AF66"/>
    <mergeCell ref="W61:W63"/>
    <mergeCell ref="X61:X63"/>
    <mergeCell ref="Y61:Y63"/>
    <mergeCell ref="Z61:AA61"/>
    <mergeCell ref="AB61:AF61"/>
    <mergeCell ref="Z62:AA62"/>
    <mergeCell ref="AB62:AF62"/>
    <mergeCell ref="B61:C63"/>
    <mergeCell ref="D61:D63"/>
    <mergeCell ref="E61:H63"/>
    <mergeCell ref="I61:L63"/>
    <mergeCell ref="M61:M63"/>
    <mergeCell ref="N61:N63"/>
    <mergeCell ref="O61:O63"/>
    <mergeCell ref="W64:W66"/>
    <mergeCell ref="X64:X66"/>
    <mergeCell ref="Y64:Y66"/>
    <mergeCell ref="Z64:AA64"/>
    <mergeCell ref="Z65:AA65"/>
    <mergeCell ref="Z66:AA66"/>
    <mergeCell ref="P64:P66"/>
    <mergeCell ref="Q64:Q66"/>
    <mergeCell ref="R64:R66"/>
    <mergeCell ref="S64:S66"/>
    <mergeCell ref="T64:T66"/>
    <mergeCell ref="U64:U66"/>
    <mergeCell ref="V64:V66"/>
    <mergeCell ref="B64:C66"/>
    <mergeCell ref="D64:D66"/>
    <mergeCell ref="E64:H66"/>
    <mergeCell ref="I64:L66"/>
    <mergeCell ref="M64:M66"/>
    <mergeCell ref="N64:N66"/>
    <mergeCell ref="O64:O66"/>
    <mergeCell ref="P67:P69"/>
    <mergeCell ref="Q67:Q69"/>
    <mergeCell ref="R67:R69"/>
    <mergeCell ref="S67:S69"/>
    <mergeCell ref="T67:T69"/>
    <mergeCell ref="U67:U69"/>
    <mergeCell ref="V67:V69"/>
    <mergeCell ref="Z69:AA69"/>
    <mergeCell ref="AB69:AF69"/>
    <mergeCell ref="AB70:AF70"/>
    <mergeCell ref="AB71:AF71"/>
    <mergeCell ref="AB72:AF72"/>
    <mergeCell ref="W67:W69"/>
    <mergeCell ref="X67:X69"/>
    <mergeCell ref="Y67:Y69"/>
    <mergeCell ref="Z67:AA67"/>
    <mergeCell ref="AB67:AF67"/>
    <mergeCell ref="Z68:AA68"/>
    <mergeCell ref="AB68:AF68"/>
    <mergeCell ref="B67:C69"/>
    <mergeCell ref="D67:D69"/>
    <mergeCell ref="E67:H69"/>
    <mergeCell ref="I67:L69"/>
    <mergeCell ref="M67:M69"/>
    <mergeCell ref="N67:N69"/>
    <mergeCell ref="O67:O69"/>
    <mergeCell ref="W70:W72"/>
    <mergeCell ref="X70:X72"/>
    <mergeCell ref="Y70:Y72"/>
    <mergeCell ref="Z70:AA70"/>
    <mergeCell ref="Z71:AA71"/>
    <mergeCell ref="Z72:AA72"/>
    <mergeCell ref="P70:P72"/>
    <mergeCell ref="Q70:Q72"/>
    <mergeCell ref="R70:R72"/>
    <mergeCell ref="S70:S72"/>
    <mergeCell ref="T70:T72"/>
    <mergeCell ref="U70:U72"/>
    <mergeCell ref="V70:V72"/>
    <mergeCell ref="B70:C72"/>
    <mergeCell ref="D70:D72"/>
    <mergeCell ref="E70:H72"/>
    <mergeCell ref="I70:L72"/>
    <mergeCell ref="M70:M72"/>
    <mergeCell ref="N70:N72"/>
    <mergeCell ref="O70:O72"/>
    <mergeCell ref="P73:P75"/>
    <mergeCell ref="Q73:Q75"/>
    <mergeCell ref="R73:R75"/>
    <mergeCell ref="S73:S75"/>
    <mergeCell ref="T73:T75"/>
    <mergeCell ref="U73:U75"/>
    <mergeCell ref="V73:V75"/>
    <mergeCell ref="Z75:AA75"/>
    <mergeCell ref="AB75:AF75"/>
    <mergeCell ref="AB76:AF76"/>
    <mergeCell ref="AB77:AF77"/>
    <mergeCell ref="AB78:AF78"/>
    <mergeCell ref="W73:W75"/>
    <mergeCell ref="X73:X75"/>
    <mergeCell ref="Y73:Y75"/>
    <mergeCell ref="Z73:AA73"/>
    <mergeCell ref="AB73:AF73"/>
    <mergeCell ref="Z74:AA74"/>
    <mergeCell ref="AB74:AF74"/>
    <mergeCell ref="B73:C75"/>
    <mergeCell ref="D73:D75"/>
    <mergeCell ref="E73:H75"/>
    <mergeCell ref="I73:L75"/>
    <mergeCell ref="M73:M75"/>
    <mergeCell ref="N73:N75"/>
    <mergeCell ref="O73:O75"/>
    <mergeCell ref="W76:W78"/>
    <mergeCell ref="X76:X78"/>
    <mergeCell ref="Y76:Y78"/>
    <mergeCell ref="Z76:AA76"/>
    <mergeCell ref="Z77:AA77"/>
    <mergeCell ref="Z78:AA78"/>
    <mergeCell ref="P76:P78"/>
    <mergeCell ref="Q76:Q78"/>
    <mergeCell ref="R76:R78"/>
    <mergeCell ref="S76:S78"/>
    <mergeCell ref="T76:T78"/>
    <mergeCell ref="U76:U78"/>
    <mergeCell ref="V76:V78"/>
    <mergeCell ref="B76:C78"/>
    <mergeCell ref="D76:D78"/>
    <mergeCell ref="E76:H78"/>
    <mergeCell ref="I76:L78"/>
    <mergeCell ref="M76:M78"/>
    <mergeCell ref="N76:N78"/>
    <mergeCell ref="O76:O78"/>
    <mergeCell ref="P79:P81"/>
    <mergeCell ref="Q79:Q81"/>
    <mergeCell ref="R79:R81"/>
    <mergeCell ref="S79:S81"/>
    <mergeCell ref="T79:T81"/>
    <mergeCell ref="U79:U81"/>
    <mergeCell ref="V79:V81"/>
    <mergeCell ref="Z81:AA81"/>
    <mergeCell ref="AB81:AF81"/>
    <mergeCell ref="AB82:AF82"/>
    <mergeCell ref="AB83:AF83"/>
    <mergeCell ref="AB84:AF84"/>
    <mergeCell ref="W79:W81"/>
    <mergeCell ref="X79:X81"/>
    <mergeCell ref="Y79:Y81"/>
    <mergeCell ref="Z79:AA79"/>
    <mergeCell ref="AB79:AF79"/>
    <mergeCell ref="Z80:AA80"/>
    <mergeCell ref="AB80:AF80"/>
    <mergeCell ref="B79:C81"/>
    <mergeCell ref="D79:D81"/>
    <mergeCell ref="E79:H81"/>
    <mergeCell ref="I79:L81"/>
    <mergeCell ref="M79:M81"/>
    <mergeCell ref="N79:N81"/>
    <mergeCell ref="O79:O81"/>
    <mergeCell ref="W82:W84"/>
    <mergeCell ref="X82:X84"/>
    <mergeCell ref="Y82:Y84"/>
    <mergeCell ref="Z82:AA82"/>
    <mergeCell ref="Z83:AA83"/>
    <mergeCell ref="Z84:AA84"/>
    <mergeCell ref="P82:P84"/>
    <mergeCell ref="Q82:Q84"/>
    <mergeCell ref="R82:R84"/>
    <mergeCell ref="S82:S84"/>
    <mergeCell ref="T82:T84"/>
    <mergeCell ref="U82:U84"/>
    <mergeCell ref="V82:V84"/>
    <mergeCell ref="B82:C84"/>
    <mergeCell ref="D82:D84"/>
    <mergeCell ref="E82:H84"/>
    <mergeCell ref="I82:L84"/>
    <mergeCell ref="M82:M84"/>
    <mergeCell ref="N82:N84"/>
    <mergeCell ref="O82:O84"/>
    <mergeCell ref="P85:P87"/>
    <mergeCell ref="Q85:Q87"/>
    <mergeCell ref="R85:R87"/>
    <mergeCell ref="S85:S87"/>
    <mergeCell ref="T85:T87"/>
    <mergeCell ref="U85:U87"/>
    <mergeCell ref="V85:V87"/>
    <mergeCell ref="Z87:AA87"/>
    <mergeCell ref="AB87:AF87"/>
    <mergeCell ref="AB88:AF88"/>
    <mergeCell ref="AB89:AF89"/>
    <mergeCell ref="AB90:AF90"/>
    <mergeCell ref="W85:W87"/>
    <mergeCell ref="X85:X87"/>
    <mergeCell ref="Y85:Y87"/>
    <mergeCell ref="Z85:AA85"/>
    <mergeCell ref="AB85:AF85"/>
    <mergeCell ref="Z86:AA86"/>
    <mergeCell ref="AB86:AF86"/>
    <mergeCell ref="B85:C87"/>
    <mergeCell ref="D85:D87"/>
    <mergeCell ref="E85:H87"/>
    <mergeCell ref="I85:L87"/>
    <mergeCell ref="M85:M87"/>
    <mergeCell ref="N85:N87"/>
    <mergeCell ref="O85:O87"/>
    <mergeCell ref="W88:W90"/>
    <mergeCell ref="X88:X90"/>
    <mergeCell ref="Y88:Y90"/>
    <mergeCell ref="Z88:AA88"/>
    <mergeCell ref="Z89:AA89"/>
    <mergeCell ref="Z90:AA90"/>
    <mergeCell ref="P88:P90"/>
    <mergeCell ref="Q88:Q90"/>
    <mergeCell ref="R88:R90"/>
    <mergeCell ref="S88:S90"/>
    <mergeCell ref="T88:T90"/>
    <mergeCell ref="U88:U90"/>
    <mergeCell ref="V88:V90"/>
    <mergeCell ref="B88:C90"/>
    <mergeCell ref="D88:D90"/>
    <mergeCell ref="E88:H90"/>
    <mergeCell ref="I88:L90"/>
    <mergeCell ref="M88:M90"/>
    <mergeCell ref="N88:N90"/>
    <mergeCell ref="O88:O90"/>
    <mergeCell ref="P91:P93"/>
    <mergeCell ref="Q91:Q93"/>
    <mergeCell ref="R91:R93"/>
    <mergeCell ref="S91:S93"/>
    <mergeCell ref="T91:T93"/>
    <mergeCell ref="U91:U93"/>
    <mergeCell ref="V91:V93"/>
    <mergeCell ref="Z93:AA93"/>
    <mergeCell ref="AB93:AF93"/>
    <mergeCell ref="AB94:AF94"/>
    <mergeCell ref="AB95:AF95"/>
    <mergeCell ref="AB96:AF96"/>
    <mergeCell ref="W91:W93"/>
    <mergeCell ref="X91:X93"/>
    <mergeCell ref="Y91:Y93"/>
    <mergeCell ref="Z91:AA91"/>
    <mergeCell ref="AB91:AF91"/>
    <mergeCell ref="Z92:AA92"/>
    <mergeCell ref="AB92:AF92"/>
    <mergeCell ref="B91:C93"/>
    <mergeCell ref="D91:D93"/>
    <mergeCell ref="E91:H93"/>
    <mergeCell ref="I91:L93"/>
    <mergeCell ref="M91:M93"/>
    <mergeCell ref="N91:N93"/>
    <mergeCell ref="O91:O93"/>
    <mergeCell ref="W94:W96"/>
    <mergeCell ref="X94:X96"/>
    <mergeCell ref="Y94:Y96"/>
    <mergeCell ref="Z94:AA94"/>
    <mergeCell ref="Z95:AA95"/>
    <mergeCell ref="Z96:AA96"/>
    <mergeCell ref="P94:P96"/>
    <mergeCell ref="Q94:Q96"/>
    <mergeCell ref="R94:R96"/>
    <mergeCell ref="S94:S96"/>
    <mergeCell ref="T94:T96"/>
    <mergeCell ref="U94:U96"/>
    <mergeCell ref="V94:V96"/>
    <mergeCell ref="B94:C96"/>
    <mergeCell ref="D94:D96"/>
    <mergeCell ref="E94:H96"/>
    <mergeCell ref="I94:L96"/>
    <mergeCell ref="M94:M96"/>
    <mergeCell ref="N94:N96"/>
    <mergeCell ref="O94:O96"/>
    <mergeCell ref="P97:P99"/>
    <mergeCell ref="Q97:Q99"/>
    <mergeCell ref="R97:R99"/>
    <mergeCell ref="S97:S99"/>
    <mergeCell ref="T97:T99"/>
    <mergeCell ref="U97:U99"/>
    <mergeCell ref="V97:V99"/>
    <mergeCell ref="Z99:AA99"/>
    <mergeCell ref="AB99:AF99"/>
    <mergeCell ref="AB100:AF100"/>
    <mergeCell ref="AB101:AF101"/>
    <mergeCell ref="AB102:AF102"/>
    <mergeCell ref="W97:W99"/>
    <mergeCell ref="X97:X99"/>
    <mergeCell ref="Y97:Y99"/>
    <mergeCell ref="Z97:AA97"/>
    <mergeCell ref="AB97:AF97"/>
    <mergeCell ref="Z98:AA98"/>
    <mergeCell ref="AB98:AF98"/>
    <mergeCell ref="B97:C99"/>
    <mergeCell ref="D97:D99"/>
    <mergeCell ref="E97:H99"/>
    <mergeCell ref="I97:L99"/>
    <mergeCell ref="M97:M99"/>
    <mergeCell ref="N97:N99"/>
    <mergeCell ref="O97:O99"/>
    <mergeCell ref="W100:W102"/>
    <mergeCell ref="X100:X102"/>
    <mergeCell ref="Y100:Y102"/>
    <mergeCell ref="Z100:AA100"/>
    <mergeCell ref="Z101:AA101"/>
    <mergeCell ref="Z102:AA102"/>
    <mergeCell ref="P100:P102"/>
    <mergeCell ref="Q100:Q102"/>
    <mergeCell ref="R100:R102"/>
    <mergeCell ref="S100:S102"/>
    <mergeCell ref="T100:T102"/>
    <mergeCell ref="U100:U102"/>
    <mergeCell ref="V100:V102"/>
    <mergeCell ref="B100:C102"/>
    <mergeCell ref="D100:D102"/>
    <mergeCell ref="E100:H102"/>
    <mergeCell ref="I100:L102"/>
    <mergeCell ref="M100:M102"/>
    <mergeCell ref="N100:N102"/>
    <mergeCell ref="O100:O102"/>
    <mergeCell ref="P103:P105"/>
    <mergeCell ref="Q103:Q105"/>
    <mergeCell ref="R103:R105"/>
    <mergeCell ref="S103:S105"/>
    <mergeCell ref="T103:T105"/>
    <mergeCell ref="U103:U105"/>
    <mergeCell ref="V103:V105"/>
    <mergeCell ref="Z105:AA105"/>
    <mergeCell ref="AB105:AF105"/>
    <mergeCell ref="AB106:AF106"/>
    <mergeCell ref="AB107:AF107"/>
    <mergeCell ref="AB108:AF108"/>
    <mergeCell ref="W103:W105"/>
    <mergeCell ref="X103:X105"/>
    <mergeCell ref="Y103:Y105"/>
    <mergeCell ref="Z103:AA103"/>
    <mergeCell ref="AB103:AF103"/>
    <mergeCell ref="Z104:AA104"/>
    <mergeCell ref="AB104:AF104"/>
    <mergeCell ref="B103:C105"/>
    <mergeCell ref="D103:D105"/>
    <mergeCell ref="E103:H105"/>
    <mergeCell ref="I103:L105"/>
    <mergeCell ref="M103:M105"/>
    <mergeCell ref="N103:N105"/>
    <mergeCell ref="O103:O105"/>
    <mergeCell ref="W106:W108"/>
    <mergeCell ref="X106:X108"/>
    <mergeCell ref="Y106:Y108"/>
    <mergeCell ref="Z106:AA106"/>
    <mergeCell ref="Z107:AA107"/>
    <mergeCell ref="Z108:AA108"/>
    <mergeCell ref="P106:P108"/>
    <mergeCell ref="Q106:Q108"/>
    <mergeCell ref="R106:R108"/>
    <mergeCell ref="S106:S108"/>
    <mergeCell ref="T106:T108"/>
    <mergeCell ref="U106:U108"/>
    <mergeCell ref="V106:V108"/>
    <mergeCell ref="B106:C108"/>
    <mergeCell ref="D106:D108"/>
    <mergeCell ref="E106:H108"/>
    <mergeCell ref="I106:L108"/>
    <mergeCell ref="M106:M108"/>
    <mergeCell ref="N106:N108"/>
    <mergeCell ref="O106:O108"/>
    <mergeCell ref="P109:P111"/>
    <mergeCell ref="Q109:Q111"/>
    <mergeCell ref="R109:R111"/>
    <mergeCell ref="S109:S111"/>
    <mergeCell ref="T109:T111"/>
    <mergeCell ref="U109:U111"/>
    <mergeCell ref="V109:V111"/>
    <mergeCell ref="Z111:AA111"/>
    <mergeCell ref="AB111:AF111"/>
    <mergeCell ref="AB112:AF112"/>
    <mergeCell ref="AB113:AF113"/>
    <mergeCell ref="AB114:AF114"/>
    <mergeCell ref="W109:W111"/>
    <mergeCell ref="X109:X111"/>
    <mergeCell ref="Y109:Y111"/>
    <mergeCell ref="Z109:AA109"/>
    <mergeCell ref="AB109:AF109"/>
    <mergeCell ref="Z110:AA110"/>
    <mergeCell ref="AB110:AF110"/>
    <mergeCell ref="B109:C111"/>
    <mergeCell ref="D109:D111"/>
    <mergeCell ref="E109:H111"/>
    <mergeCell ref="I109:L111"/>
    <mergeCell ref="M109:M111"/>
    <mergeCell ref="N109:N111"/>
    <mergeCell ref="O109:O111"/>
    <mergeCell ref="W112:W114"/>
    <mergeCell ref="X112:X114"/>
    <mergeCell ref="Y112:Y114"/>
    <mergeCell ref="Z112:AA112"/>
    <mergeCell ref="Z113:AA113"/>
    <mergeCell ref="Z114:AA114"/>
    <mergeCell ref="P112:P114"/>
    <mergeCell ref="Q112:Q114"/>
    <mergeCell ref="R112:R114"/>
    <mergeCell ref="S112:S114"/>
    <mergeCell ref="T112:T114"/>
    <mergeCell ref="U112:U114"/>
    <mergeCell ref="V112:V114"/>
    <mergeCell ref="B112:C114"/>
    <mergeCell ref="D112:D114"/>
    <mergeCell ref="E112:H114"/>
    <mergeCell ref="I112:L114"/>
    <mergeCell ref="M112:M114"/>
    <mergeCell ref="N112:N114"/>
    <mergeCell ref="O112:O114"/>
    <mergeCell ref="P115:P117"/>
    <mergeCell ref="Q115:Q117"/>
    <mergeCell ref="R115:R117"/>
    <mergeCell ref="S115:S117"/>
    <mergeCell ref="T115:T117"/>
    <mergeCell ref="U115:U117"/>
    <mergeCell ref="V115:V117"/>
    <mergeCell ref="Z117:AA117"/>
    <mergeCell ref="AB117:AF117"/>
    <mergeCell ref="AB118:AF118"/>
    <mergeCell ref="AB119:AF119"/>
    <mergeCell ref="AB120:AF120"/>
    <mergeCell ref="W115:W117"/>
    <mergeCell ref="X115:X117"/>
    <mergeCell ref="Y115:Y117"/>
    <mergeCell ref="Z115:AA115"/>
    <mergeCell ref="AB115:AF115"/>
    <mergeCell ref="Z116:AA116"/>
    <mergeCell ref="AB116:AF116"/>
    <mergeCell ref="B115:C117"/>
    <mergeCell ref="D115:D117"/>
    <mergeCell ref="E115:H117"/>
    <mergeCell ref="I115:L117"/>
    <mergeCell ref="M115:M117"/>
    <mergeCell ref="N115:N117"/>
    <mergeCell ref="O115:O117"/>
    <mergeCell ref="W118:W120"/>
    <mergeCell ref="X118:X120"/>
    <mergeCell ref="Y118:Y120"/>
    <mergeCell ref="Z118:AA118"/>
    <mergeCell ref="Z119:AA119"/>
    <mergeCell ref="Z120:AA120"/>
    <mergeCell ref="P118:P120"/>
    <mergeCell ref="Q118:Q120"/>
    <mergeCell ref="R118:R120"/>
    <mergeCell ref="S118:S120"/>
    <mergeCell ref="T118:T120"/>
    <mergeCell ref="U118:U120"/>
    <mergeCell ref="V118:V120"/>
    <mergeCell ref="B118:C120"/>
    <mergeCell ref="D118:D120"/>
    <mergeCell ref="E118:H120"/>
    <mergeCell ref="I118:L120"/>
    <mergeCell ref="M118:M120"/>
    <mergeCell ref="N118:N120"/>
    <mergeCell ref="O118:O120"/>
    <mergeCell ref="P121:P123"/>
    <mergeCell ref="Q121:Q123"/>
    <mergeCell ref="R121:R123"/>
    <mergeCell ref="S121:S123"/>
    <mergeCell ref="T121:T123"/>
    <mergeCell ref="U121:U123"/>
    <mergeCell ref="V121:V123"/>
    <mergeCell ref="Z123:AA123"/>
    <mergeCell ref="AB123:AF123"/>
    <mergeCell ref="AB124:AF124"/>
    <mergeCell ref="AB125:AF125"/>
    <mergeCell ref="AB126:AF126"/>
    <mergeCell ref="W121:W123"/>
    <mergeCell ref="X121:X123"/>
    <mergeCell ref="Y121:Y123"/>
    <mergeCell ref="Z121:AA121"/>
    <mergeCell ref="AB121:AF121"/>
    <mergeCell ref="Z122:AA122"/>
    <mergeCell ref="AB122:AF122"/>
    <mergeCell ref="B121:C123"/>
    <mergeCell ref="D121:D123"/>
    <mergeCell ref="E121:H123"/>
    <mergeCell ref="I121:L123"/>
    <mergeCell ref="M121:M123"/>
    <mergeCell ref="N121:N123"/>
    <mergeCell ref="O121:O123"/>
    <mergeCell ref="W124:W126"/>
    <mergeCell ref="X124:X126"/>
    <mergeCell ref="Y124:Y126"/>
    <mergeCell ref="Z124:AA124"/>
    <mergeCell ref="Z125:AA125"/>
    <mergeCell ref="Z126:AA126"/>
    <mergeCell ref="P124:P126"/>
    <mergeCell ref="Q124:Q126"/>
    <mergeCell ref="R124:R126"/>
    <mergeCell ref="S124:S126"/>
    <mergeCell ref="T124:T126"/>
    <mergeCell ref="U124:U126"/>
    <mergeCell ref="V124:V126"/>
    <mergeCell ref="B124:C126"/>
    <mergeCell ref="D124:D126"/>
    <mergeCell ref="E124:H126"/>
    <mergeCell ref="I124:L126"/>
    <mergeCell ref="M124:M126"/>
    <mergeCell ref="N124:N126"/>
    <mergeCell ref="O124:O126"/>
    <mergeCell ref="P127:P129"/>
    <mergeCell ref="Q127:Q129"/>
    <mergeCell ref="R127:R129"/>
    <mergeCell ref="S127:S129"/>
    <mergeCell ref="T127:T129"/>
    <mergeCell ref="U127:U129"/>
    <mergeCell ref="V127:V129"/>
    <mergeCell ref="Z129:AA129"/>
    <mergeCell ref="AB129:AF129"/>
    <mergeCell ref="AB130:AF130"/>
    <mergeCell ref="AB131:AF131"/>
    <mergeCell ref="AB132:AF132"/>
    <mergeCell ref="W127:W129"/>
    <mergeCell ref="X127:X129"/>
    <mergeCell ref="Y127:Y129"/>
    <mergeCell ref="Z127:AA127"/>
    <mergeCell ref="AB127:AF127"/>
    <mergeCell ref="Z128:AA128"/>
    <mergeCell ref="AB128:AF128"/>
    <mergeCell ref="B127:C129"/>
    <mergeCell ref="D127:D129"/>
    <mergeCell ref="E127:H129"/>
    <mergeCell ref="I127:L129"/>
    <mergeCell ref="M127:M129"/>
    <mergeCell ref="N127:N129"/>
    <mergeCell ref="O127:O129"/>
    <mergeCell ref="W130:W132"/>
    <mergeCell ref="X130:X132"/>
    <mergeCell ref="Y130:Y132"/>
    <mergeCell ref="Z130:AA130"/>
    <mergeCell ref="Z131:AA131"/>
    <mergeCell ref="Z132:AA132"/>
    <mergeCell ref="P130:P132"/>
    <mergeCell ref="Q130:Q132"/>
    <mergeCell ref="R130:R132"/>
    <mergeCell ref="S130:S132"/>
    <mergeCell ref="T130:T132"/>
    <mergeCell ref="U130:U132"/>
    <mergeCell ref="V130:V132"/>
    <mergeCell ref="B130:C132"/>
    <mergeCell ref="D130:D132"/>
    <mergeCell ref="E130:H132"/>
    <mergeCell ref="I130:L132"/>
    <mergeCell ref="M130:M132"/>
    <mergeCell ref="N130:N132"/>
    <mergeCell ref="O130:O132"/>
    <mergeCell ref="P133:P135"/>
    <mergeCell ref="Q133:Q135"/>
    <mergeCell ref="R133:R135"/>
    <mergeCell ref="S133:S135"/>
    <mergeCell ref="T133:T135"/>
    <mergeCell ref="U133:U135"/>
    <mergeCell ref="V133:V135"/>
    <mergeCell ref="Z135:AA135"/>
    <mergeCell ref="AB135:AF135"/>
    <mergeCell ref="AB136:AF136"/>
    <mergeCell ref="AB137:AF137"/>
    <mergeCell ref="AB138:AF138"/>
    <mergeCell ref="W133:W135"/>
    <mergeCell ref="X133:X135"/>
    <mergeCell ref="Y133:Y135"/>
    <mergeCell ref="Z133:AA133"/>
    <mergeCell ref="AB133:AF133"/>
    <mergeCell ref="Z134:AA134"/>
    <mergeCell ref="AB134:AF134"/>
    <mergeCell ref="B133:C135"/>
    <mergeCell ref="D133:D135"/>
    <mergeCell ref="E133:H135"/>
    <mergeCell ref="I133:L135"/>
    <mergeCell ref="M133:M135"/>
    <mergeCell ref="N133:N135"/>
    <mergeCell ref="O133:O135"/>
    <mergeCell ref="W136:W138"/>
    <mergeCell ref="X136:X138"/>
    <mergeCell ref="Y136:Y138"/>
    <mergeCell ref="Z136:AA136"/>
    <mergeCell ref="Z137:AA137"/>
    <mergeCell ref="Z138:AA138"/>
    <mergeCell ref="P136:P138"/>
    <mergeCell ref="Q136:Q138"/>
    <mergeCell ref="R136:R138"/>
    <mergeCell ref="S136:S138"/>
    <mergeCell ref="T136:T138"/>
    <mergeCell ref="U136:U138"/>
    <mergeCell ref="V136:V138"/>
    <mergeCell ref="B136:C138"/>
    <mergeCell ref="D136:D138"/>
    <mergeCell ref="E136:H138"/>
    <mergeCell ref="I136:L138"/>
    <mergeCell ref="M136:M138"/>
    <mergeCell ref="N136:N138"/>
    <mergeCell ref="O136:O138"/>
    <mergeCell ref="P139:P141"/>
    <mergeCell ref="Q139:Q141"/>
    <mergeCell ref="R139:R141"/>
    <mergeCell ref="S139:S141"/>
    <mergeCell ref="T139:T141"/>
    <mergeCell ref="U139:U141"/>
    <mergeCell ref="V139:V141"/>
    <mergeCell ref="Z141:AA141"/>
    <mergeCell ref="AB141:AF141"/>
    <mergeCell ref="AB142:AF142"/>
    <mergeCell ref="AB143:AF143"/>
    <mergeCell ref="AB144:AF144"/>
    <mergeCell ref="W139:W141"/>
    <mergeCell ref="X139:X141"/>
    <mergeCell ref="Y139:Y141"/>
    <mergeCell ref="Z139:AA139"/>
    <mergeCell ref="AB139:AF139"/>
    <mergeCell ref="Z140:AA140"/>
    <mergeCell ref="AB140:AF140"/>
    <mergeCell ref="B139:C141"/>
    <mergeCell ref="D139:D141"/>
    <mergeCell ref="E139:H141"/>
    <mergeCell ref="I139:L141"/>
    <mergeCell ref="M139:M141"/>
    <mergeCell ref="N139:N141"/>
    <mergeCell ref="O139:O141"/>
    <mergeCell ref="W142:W144"/>
    <mergeCell ref="X142:X144"/>
    <mergeCell ref="Y142:Y144"/>
    <mergeCell ref="Z142:AA142"/>
    <mergeCell ref="Z143:AA143"/>
    <mergeCell ref="Z144:AA144"/>
    <mergeCell ref="P142:P144"/>
    <mergeCell ref="Q142:Q144"/>
    <mergeCell ref="R142:R144"/>
    <mergeCell ref="S142:S144"/>
    <mergeCell ref="T142:T144"/>
    <mergeCell ref="U142:U144"/>
    <mergeCell ref="V142:V144"/>
    <mergeCell ref="B142:C144"/>
    <mergeCell ref="D142:D144"/>
    <mergeCell ref="E142:H144"/>
    <mergeCell ref="I142:L144"/>
    <mergeCell ref="M142:M144"/>
    <mergeCell ref="N142:N144"/>
    <mergeCell ref="O142:O144"/>
    <mergeCell ref="P145:P147"/>
    <mergeCell ref="Q145:Q147"/>
    <mergeCell ref="R145:R147"/>
    <mergeCell ref="S145:S147"/>
    <mergeCell ref="T145:T147"/>
    <mergeCell ref="U145:U147"/>
    <mergeCell ref="V145:V147"/>
    <mergeCell ref="Z147:AA147"/>
    <mergeCell ref="AB147:AF147"/>
    <mergeCell ref="AB148:AF148"/>
    <mergeCell ref="AB149:AF149"/>
    <mergeCell ref="AB150:AF150"/>
    <mergeCell ref="W145:W147"/>
    <mergeCell ref="X145:X147"/>
    <mergeCell ref="Y145:Y147"/>
    <mergeCell ref="Z145:AA145"/>
    <mergeCell ref="AB145:AF145"/>
    <mergeCell ref="Z146:AA146"/>
    <mergeCell ref="AB146:AF146"/>
    <mergeCell ref="B145:C147"/>
    <mergeCell ref="D145:D147"/>
    <mergeCell ref="E145:H147"/>
    <mergeCell ref="I145:L147"/>
    <mergeCell ref="M145:M147"/>
    <mergeCell ref="N145:N147"/>
    <mergeCell ref="O145:O147"/>
    <mergeCell ref="W148:W150"/>
    <mergeCell ref="X148:X150"/>
    <mergeCell ref="Y148:Y150"/>
    <mergeCell ref="Z148:AA148"/>
    <mergeCell ref="Z149:AA149"/>
    <mergeCell ref="Z150:AA150"/>
    <mergeCell ref="P148:P150"/>
    <mergeCell ref="Q148:Q150"/>
    <mergeCell ref="R148:R150"/>
    <mergeCell ref="S148:S150"/>
    <mergeCell ref="T148:T150"/>
    <mergeCell ref="U148:U150"/>
    <mergeCell ref="V148:V150"/>
    <mergeCell ref="B148:C150"/>
    <mergeCell ref="D148:D150"/>
    <mergeCell ref="E148:H150"/>
    <mergeCell ref="I148:L150"/>
    <mergeCell ref="M148:M150"/>
    <mergeCell ref="N148:N150"/>
    <mergeCell ref="O148:O150"/>
    <mergeCell ref="P151:P153"/>
    <mergeCell ref="Q151:Q153"/>
    <mergeCell ref="R151:R153"/>
    <mergeCell ref="S151:S153"/>
    <mergeCell ref="T151:T153"/>
    <mergeCell ref="U151:U153"/>
    <mergeCell ref="V151:V153"/>
    <mergeCell ref="Z153:AA153"/>
    <mergeCell ref="AB153:AF153"/>
    <mergeCell ref="AB154:AF154"/>
    <mergeCell ref="AB155:AF155"/>
    <mergeCell ref="AB156:AF156"/>
    <mergeCell ref="W151:W153"/>
    <mergeCell ref="X151:X153"/>
    <mergeCell ref="Y151:Y153"/>
    <mergeCell ref="Z151:AA151"/>
    <mergeCell ref="AB151:AF151"/>
    <mergeCell ref="Z152:AA152"/>
    <mergeCell ref="AB152:AF152"/>
    <mergeCell ref="B151:C153"/>
    <mergeCell ref="D151:D153"/>
    <mergeCell ref="E151:H153"/>
    <mergeCell ref="I151:L153"/>
    <mergeCell ref="M151:M153"/>
    <mergeCell ref="N151:N153"/>
    <mergeCell ref="O151:O153"/>
    <mergeCell ref="W154:W156"/>
    <mergeCell ref="X154:X156"/>
    <mergeCell ref="Y154:Y156"/>
    <mergeCell ref="Z154:AA154"/>
    <mergeCell ref="Z155:AA155"/>
    <mergeCell ref="Z156:AA156"/>
    <mergeCell ref="P154:P156"/>
    <mergeCell ref="Q154:Q156"/>
    <mergeCell ref="R154:R156"/>
    <mergeCell ref="S154:S156"/>
    <mergeCell ref="T154:T156"/>
    <mergeCell ref="U154:U156"/>
    <mergeCell ref="V154:V156"/>
    <mergeCell ref="B154:C156"/>
    <mergeCell ref="D154:D156"/>
    <mergeCell ref="E154:H156"/>
    <mergeCell ref="I154:L156"/>
    <mergeCell ref="M154:M156"/>
    <mergeCell ref="N154:N156"/>
    <mergeCell ref="O154:O156"/>
    <mergeCell ref="P157:P159"/>
    <mergeCell ref="Q157:Q159"/>
    <mergeCell ref="R157:R159"/>
    <mergeCell ref="S157:S159"/>
    <mergeCell ref="T157:T159"/>
    <mergeCell ref="U157:U159"/>
    <mergeCell ref="V157:V159"/>
    <mergeCell ref="Z159:AA159"/>
    <mergeCell ref="AB159:AF159"/>
    <mergeCell ref="AB160:AF160"/>
    <mergeCell ref="AB161:AF161"/>
    <mergeCell ref="AB162:AF162"/>
    <mergeCell ref="W157:W159"/>
    <mergeCell ref="X157:X159"/>
    <mergeCell ref="Y157:Y159"/>
    <mergeCell ref="Z157:AA157"/>
    <mergeCell ref="AB157:AF157"/>
    <mergeCell ref="Z158:AA158"/>
    <mergeCell ref="AB158:AF158"/>
    <mergeCell ref="B157:C159"/>
    <mergeCell ref="D157:D159"/>
    <mergeCell ref="E157:H159"/>
    <mergeCell ref="I157:L159"/>
    <mergeCell ref="M157:M159"/>
    <mergeCell ref="N157:N159"/>
    <mergeCell ref="O157:O159"/>
    <mergeCell ref="W160:W162"/>
    <mergeCell ref="X160:X162"/>
    <mergeCell ref="Y160:Y162"/>
    <mergeCell ref="Z160:AA160"/>
    <mergeCell ref="Z161:AA161"/>
    <mergeCell ref="Z162:AA162"/>
    <mergeCell ref="P160:P162"/>
    <mergeCell ref="Q160:Q162"/>
    <mergeCell ref="R160:R162"/>
    <mergeCell ref="S160:S162"/>
    <mergeCell ref="T160:T162"/>
    <mergeCell ref="U160:U162"/>
    <mergeCell ref="V160:V162"/>
    <mergeCell ref="B160:C162"/>
    <mergeCell ref="D160:D162"/>
    <mergeCell ref="E160:H162"/>
    <mergeCell ref="I160:L162"/>
    <mergeCell ref="M160:M162"/>
    <mergeCell ref="N160:N162"/>
    <mergeCell ref="O160:O162"/>
    <mergeCell ref="P163:P165"/>
    <mergeCell ref="Q163:Q165"/>
    <mergeCell ref="R163:R165"/>
    <mergeCell ref="S163:S165"/>
    <mergeCell ref="T163:T165"/>
    <mergeCell ref="U163:U165"/>
    <mergeCell ref="V163:V165"/>
    <mergeCell ref="Z165:AA165"/>
    <mergeCell ref="AB165:AF165"/>
    <mergeCell ref="AB166:AF166"/>
    <mergeCell ref="AB167:AF167"/>
    <mergeCell ref="AB168:AF168"/>
    <mergeCell ref="W163:W165"/>
    <mergeCell ref="X163:X165"/>
    <mergeCell ref="Y163:Y165"/>
    <mergeCell ref="Z163:AA163"/>
    <mergeCell ref="AB163:AF163"/>
    <mergeCell ref="Z164:AA164"/>
    <mergeCell ref="AB164:AF164"/>
    <mergeCell ref="B163:C165"/>
    <mergeCell ref="D163:D165"/>
    <mergeCell ref="E163:H165"/>
    <mergeCell ref="I163:L165"/>
    <mergeCell ref="M163:M165"/>
    <mergeCell ref="N163:N165"/>
    <mergeCell ref="O163:O165"/>
    <mergeCell ref="W166:W168"/>
    <mergeCell ref="X166:X168"/>
    <mergeCell ref="Y166:Y168"/>
    <mergeCell ref="Z166:AA166"/>
    <mergeCell ref="Z167:AA167"/>
    <mergeCell ref="Z168:AA168"/>
    <mergeCell ref="P166:P168"/>
    <mergeCell ref="Q166:Q168"/>
    <mergeCell ref="R166:R168"/>
    <mergeCell ref="S166:S168"/>
    <mergeCell ref="T166:T168"/>
    <mergeCell ref="U166:U168"/>
    <mergeCell ref="V166:V168"/>
    <mergeCell ref="B166:C168"/>
    <mergeCell ref="D166:D168"/>
    <mergeCell ref="E166:H168"/>
    <mergeCell ref="I166:L168"/>
    <mergeCell ref="M166:M168"/>
    <mergeCell ref="N166:N168"/>
    <mergeCell ref="O166:O168"/>
    <mergeCell ref="P169:P171"/>
    <mergeCell ref="Q169:Q171"/>
    <mergeCell ref="R169:R171"/>
    <mergeCell ref="S169:S171"/>
    <mergeCell ref="T169:T171"/>
    <mergeCell ref="U169:U171"/>
    <mergeCell ref="V169:V171"/>
    <mergeCell ref="Z171:AA171"/>
    <mergeCell ref="AB171:AF171"/>
    <mergeCell ref="AB172:AF172"/>
    <mergeCell ref="AB173:AF173"/>
    <mergeCell ref="AB174:AF174"/>
    <mergeCell ref="W169:W171"/>
    <mergeCell ref="X169:X171"/>
    <mergeCell ref="Y169:Y171"/>
    <mergeCell ref="Z169:AA169"/>
    <mergeCell ref="AB169:AF169"/>
    <mergeCell ref="Z170:AA170"/>
    <mergeCell ref="AB170:AF170"/>
    <mergeCell ref="B169:C171"/>
    <mergeCell ref="D169:D171"/>
    <mergeCell ref="E169:H171"/>
    <mergeCell ref="I169:L171"/>
    <mergeCell ref="M169:M171"/>
    <mergeCell ref="N169:N171"/>
    <mergeCell ref="O169:O171"/>
    <mergeCell ref="W172:W174"/>
    <mergeCell ref="X172:X174"/>
    <mergeCell ref="Y172:Y174"/>
    <mergeCell ref="Z172:AA172"/>
    <mergeCell ref="Z173:AA173"/>
    <mergeCell ref="Z174:AA174"/>
    <mergeCell ref="P172:P174"/>
    <mergeCell ref="Q172:Q174"/>
    <mergeCell ref="R172:R174"/>
    <mergeCell ref="S172:S174"/>
    <mergeCell ref="T172:T174"/>
    <mergeCell ref="U172:U174"/>
    <mergeCell ref="V172:V174"/>
    <mergeCell ref="B172:C174"/>
    <mergeCell ref="D172:D174"/>
    <mergeCell ref="E172:H174"/>
    <mergeCell ref="I172:L174"/>
    <mergeCell ref="M172:M174"/>
    <mergeCell ref="N172:N174"/>
    <mergeCell ref="O172:O174"/>
    <mergeCell ref="P175:P177"/>
    <mergeCell ref="Q175:Q177"/>
    <mergeCell ref="R175:R177"/>
    <mergeCell ref="S175:S177"/>
    <mergeCell ref="T175:T177"/>
    <mergeCell ref="U175:U177"/>
    <mergeCell ref="V175:V177"/>
    <mergeCell ref="Z177:AA177"/>
    <mergeCell ref="AB177:AF177"/>
    <mergeCell ref="AB178:AF178"/>
    <mergeCell ref="AB179:AF179"/>
    <mergeCell ref="AB180:AF180"/>
    <mergeCell ref="W175:W177"/>
    <mergeCell ref="X175:X177"/>
    <mergeCell ref="Y175:Y177"/>
    <mergeCell ref="Z175:AA175"/>
    <mergeCell ref="AB175:AF175"/>
    <mergeCell ref="Z176:AA176"/>
    <mergeCell ref="AB176:AF176"/>
    <mergeCell ref="B175:C177"/>
    <mergeCell ref="D175:D177"/>
    <mergeCell ref="E175:H177"/>
    <mergeCell ref="I175:L177"/>
    <mergeCell ref="M175:M177"/>
    <mergeCell ref="N175:N177"/>
    <mergeCell ref="O175:O177"/>
    <mergeCell ref="W178:W180"/>
    <mergeCell ref="X178:X180"/>
    <mergeCell ref="Y178:Y180"/>
    <mergeCell ref="Z178:AA178"/>
    <mergeCell ref="Z179:AA179"/>
    <mergeCell ref="Z180:AA180"/>
    <mergeCell ref="P178:P180"/>
    <mergeCell ref="Q178:Q180"/>
    <mergeCell ref="R178:R180"/>
    <mergeCell ref="S178:S180"/>
    <mergeCell ref="T178:T180"/>
    <mergeCell ref="U178:U180"/>
    <mergeCell ref="V178:V180"/>
    <mergeCell ref="B178:C180"/>
    <mergeCell ref="D178:D180"/>
    <mergeCell ref="E178:H180"/>
    <mergeCell ref="I178:L180"/>
    <mergeCell ref="M178:M180"/>
    <mergeCell ref="N178:N180"/>
    <mergeCell ref="O178:O180"/>
    <mergeCell ref="P181:P183"/>
    <mergeCell ref="Q181:Q183"/>
    <mergeCell ref="R181:R183"/>
    <mergeCell ref="S181:S183"/>
    <mergeCell ref="T181:T183"/>
    <mergeCell ref="U181:U183"/>
    <mergeCell ref="V181:V183"/>
    <mergeCell ref="Z183:AA183"/>
    <mergeCell ref="AB183:AF183"/>
    <mergeCell ref="AB184:AF184"/>
    <mergeCell ref="AB185:AF185"/>
    <mergeCell ref="AB186:AF186"/>
    <mergeCell ref="W181:W183"/>
    <mergeCell ref="X181:X183"/>
    <mergeCell ref="Y181:Y183"/>
    <mergeCell ref="Z181:AA181"/>
    <mergeCell ref="AB181:AF181"/>
    <mergeCell ref="Z182:AA182"/>
    <mergeCell ref="AB182:AF182"/>
    <mergeCell ref="B181:C183"/>
    <mergeCell ref="D181:D183"/>
    <mergeCell ref="E181:H183"/>
    <mergeCell ref="I181:L183"/>
    <mergeCell ref="M181:M183"/>
    <mergeCell ref="N181:N183"/>
    <mergeCell ref="O181:O183"/>
    <mergeCell ref="W184:W186"/>
    <mergeCell ref="X184:X186"/>
    <mergeCell ref="Y184:Y186"/>
    <mergeCell ref="Z184:AA184"/>
    <mergeCell ref="Z185:AA185"/>
    <mergeCell ref="Z186:AA186"/>
    <mergeCell ref="P184:P186"/>
    <mergeCell ref="Q184:Q186"/>
    <mergeCell ref="R184:R186"/>
    <mergeCell ref="S184:S186"/>
    <mergeCell ref="T184:T186"/>
    <mergeCell ref="U184:U186"/>
    <mergeCell ref="V184:V186"/>
    <mergeCell ref="B184:C186"/>
    <mergeCell ref="D184:D186"/>
    <mergeCell ref="E184:H186"/>
    <mergeCell ref="I184:L186"/>
    <mergeCell ref="M184:M186"/>
    <mergeCell ref="N184:N186"/>
    <mergeCell ref="O184:O186"/>
    <mergeCell ref="P187:P189"/>
    <mergeCell ref="Q187:Q189"/>
    <mergeCell ref="R187:R189"/>
    <mergeCell ref="S187:S189"/>
    <mergeCell ref="T187:T189"/>
    <mergeCell ref="U187:U189"/>
    <mergeCell ref="V187:V189"/>
    <mergeCell ref="Z189:AA189"/>
    <mergeCell ref="AB189:AF189"/>
    <mergeCell ref="AB190:AF190"/>
    <mergeCell ref="AB191:AF191"/>
    <mergeCell ref="AB192:AF192"/>
    <mergeCell ref="W187:W189"/>
    <mergeCell ref="X187:X189"/>
    <mergeCell ref="Y187:Y189"/>
    <mergeCell ref="Z187:AA187"/>
    <mergeCell ref="AB187:AF187"/>
    <mergeCell ref="Z188:AA188"/>
    <mergeCell ref="AB188:AF188"/>
    <mergeCell ref="B187:C189"/>
    <mergeCell ref="D187:D189"/>
    <mergeCell ref="E187:H189"/>
    <mergeCell ref="I187:L189"/>
    <mergeCell ref="M187:M189"/>
    <mergeCell ref="N187:N189"/>
    <mergeCell ref="O187:O189"/>
    <mergeCell ref="W190:W192"/>
    <mergeCell ref="X190:X192"/>
    <mergeCell ref="Y190:Y192"/>
    <mergeCell ref="Z190:AA190"/>
    <mergeCell ref="Z191:AA191"/>
    <mergeCell ref="Z192:AA192"/>
    <mergeCell ref="P190:P192"/>
    <mergeCell ref="Q190:Q192"/>
    <mergeCell ref="R190:R192"/>
    <mergeCell ref="S190:S192"/>
    <mergeCell ref="T190:T192"/>
    <mergeCell ref="U190:U192"/>
    <mergeCell ref="V190:V192"/>
    <mergeCell ref="B190:C192"/>
    <mergeCell ref="D190:D192"/>
    <mergeCell ref="E190:H192"/>
    <mergeCell ref="I190:L192"/>
    <mergeCell ref="M190:M192"/>
    <mergeCell ref="N190:N192"/>
    <mergeCell ref="O190:O192"/>
    <mergeCell ref="P193:P195"/>
    <mergeCell ref="Q193:Q195"/>
    <mergeCell ref="R193:R195"/>
    <mergeCell ref="S193:S195"/>
    <mergeCell ref="T193:T195"/>
    <mergeCell ref="U193:U195"/>
    <mergeCell ref="V193:V195"/>
    <mergeCell ref="Z195:AA195"/>
    <mergeCell ref="AB195:AF195"/>
    <mergeCell ref="AB196:AF196"/>
    <mergeCell ref="AB197:AF197"/>
    <mergeCell ref="AB198:AF198"/>
    <mergeCell ref="W193:W195"/>
    <mergeCell ref="X193:X195"/>
    <mergeCell ref="Y193:Y195"/>
    <mergeCell ref="Z193:AA193"/>
    <mergeCell ref="AB193:AF193"/>
    <mergeCell ref="Z194:AA194"/>
    <mergeCell ref="AB194:AF194"/>
    <mergeCell ref="B193:C195"/>
    <mergeCell ref="D193:D195"/>
    <mergeCell ref="E193:H195"/>
    <mergeCell ref="I193:L195"/>
    <mergeCell ref="M193:M195"/>
    <mergeCell ref="N193:N195"/>
    <mergeCell ref="O193:O195"/>
    <mergeCell ref="W196:W198"/>
    <mergeCell ref="X196:X198"/>
    <mergeCell ref="Y196:Y198"/>
    <mergeCell ref="Z196:AA196"/>
    <mergeCell ref="Z197:AA197"/>
    <mergeCell ref="Z198:AA198"/>
    <mergeCell ref="P196:P198"/>
    <mergeCell ref="Q196:Q198"/>
    <mergeCell ref="R196:R198"/>
    <mergeCell ref="S196:S198"/>
    <mergeCell ref="T196:T198"/>
    <mergeCell ref="U196:U198"/>
    <mergeCell ref="V196:V198"/>
    <mergeCell ref="B196:C198"/>
    <mergeCell ref="D196:D198"/>
    <mergeCell ref="E196:H198"/>
    <mergeCell ref="I196:L198"/>
    <mergeCell ref="M196:M198"/>
    <mergeCell ref="N196:N198"/>
    <mergeCell ref="O196:O198"/>
    <mergeCell ref="P199:P201"/>
    <mergeCell ref="Q199:Q201"/>
    <mergeCell ref="R199:R201"/>
    <mergeCell ref="S199:S201"/>
    <mergeCell ref="T199:T201"/>
    <mergeCell ref="U199:U201"/>
    <mergeCell ref="V199:V201"/>
    <mergeCell ref="Z201:AA201"/>
    <mergeCell ref="AB201:AF201"/>
    <mergeCell ref="AB202:AF202"/>
    <mergeCell ref="AB203:AF203"/>
    <mergeCell ref="AB204:AF204"/>
    <mergeCell ref="W199:W201"/>
    <mergeCell ref="X199:X201"/>
    <mergeCell ref="Y199:Y201"/>
    <mergeCell ref="Z199:AA199"/>
    <mergeCell ref="AB199:AF199"/>
    <mergeCell ref="Z200:AA200"/>
    <mergeCell ref="AB200:AF200"/>
    <mergeCell ref="B199:C201"/>
    <mergeCell ref="D199:D201"/>
    <mergeCell ref="E199:H201"/>
    <mergeCell ref="I199:L201"/>
    <mergeCell ref="M199:M201"/>
    <mergeCell ref="N199:N201"/>
    <mergeCell ref="O199:O201"/>
    <mergeCell ref="W202:W204"/>
    <mergeCell ref="X202:X204"/>
    <mergeCell ref="Y202:Y204"/>
    <mergeCell ref="Z202:AA202"/>
    <mergeCell ref="Z203:AA203"/>
    <mergeCell ref="Z204:AA204"/>
    <mergeCell ref="P202:P204"/>
    <mergeCell ref="Q202:Q204"/>
    <mergeCell ref="R202:R204"/>
    <mergeCell ref="S202:S204"/>
    <mergeCell ref="T202:T204"/>
    <mergeCell ref="U202:U204"/>
    <mergeCell ref="V202:V204"/>
    <mergeCell ref="B202:C204"/>
    <mergeCell ref="D202:D204"/>
    <mergeCell ref="E202:H204"/>
    <mergeCell ref="I202:L204"/>
    <mergeCell ref="M202:M204"/>
    <mergeCell ref="N202:N204"/>
    <mergeCell ref="O202:O204"/>
    <mergeCell ref="P205:P207"/>
    <mergeCell ref="Q205:Q207"/>
    <mergeCell ref="R205:R207"/>
    <mergeCell ref="S205:S207"/>
    <mergeCell ref="T205:T207"/>
    <mergeCell ref="U205:U207"/>
    <mergeCell ref="V205:V207"/>
    <mergeCell ref="Z207:AA207"/>
    <mergeCell ref="AB207:AF207"/>
    <mergeCell ref="AB208:AF208"/>
    <mergeCell ref="AB209:AF209"/>
    <mergeCell ref="AB210:AF210"/>
    <mergeCell ref="W205:W207"/>
    <mergeCell ref="X205:X207"/>
    <mergeCell ref="Y205:Y207"/>
    <mergeCell ref="Z205:AA205"/>
    <mergeCell ref="AB205:AF205"/>
    <mergeCell ref="Z206:AA206"/>
    <mergeCell ref="AB206:AF206"/>
    <mergeCell ref="B205:C207"/>
    <mergeCell ref="D205:D207"/>
    <mergeCell ref="E205:H207"/>
    <mergeCell ref="I205:L207"/>
    <mergeCell ref="M205:M207"/>
    <mergeCell ref="N205:N207"/>
    <mergeCell ref="O205:O207"/>
    <mergeCell ref="W208:W210"/>
    <mergeCell ref="X208:X210"/>
    <mergeCell ref="Y208:Y210"/>
    <mergeCell ref="Z208:AA208"/>
    <mergeCell ref="Z209:AA209"/>
    <mergeCell ref="Z210:AA210"/>
    <mergeCell ref="P208:P210"/>
    <mergeCell ref="Q208:Q210"/>
    <mergeCell ref="R208:R210"/>
    <mergeCell ref="S208:S210"/>
    <mergeCell ref="T208:T210"/>
    <mergeCell ref="U208:U210"/>
    <mergeCell ref="V208:V210"/>
    <mergeCell ref="B208:C210"/>
    <mergeCell ref="D208:D210"/>
    <mergeCell ref="E208:H210"/>
    <mergeCell ref="I208:L210"/>
    <mergeCell ref="M208:M210"/>
    <mergeCell ref="N208:N210"/>
    <mergeCell ref="O208:O210"/>
    <mergeCell ref="P211:P213"/>
    <mergeCell ref="Q211:Q213"/>
    <mergeCell ref="R211:R213"/>
    <mergeCell ref="S211:S213"/>
    <mergeCell ref="T211:T213"/>
    <mergeCell ref="U211:U213"/>
    <mergeCell ref="V211:V213"/>
    <mergeCell ref="Z213:AA213"/>
    <mergeCell ref="AB213:AF213"/>
    <mergeCell ref="AB214:AF214"/>
    <mergeCell ref="AB215:AF215"/>
    <mergeCell ref="AB216:AF216"/>
    <mergeCell ref="W211:W213"/>
    <mergeCell ref="X211:X213"/>
    <mergeCell ref="Y211:Y213"/>
    <mergeCell ref="Z211:AA211"/>
    <mergeCell ref="AB211:AF211"/>
    <mergeCell ref="Z212:AA212"/>
    <mergeCell ref="AB212:AF212"/>
    <mergeCell ref="B211:C213"/>
    <mergeCell ref="D211:D213"/>
    <mergeCell ref="E211:H213"/>
    <mergeCell ref="I211:L213"/>
    <mergeCell ref="M211:M213"/>
    <mergeCell ref="N211:N213"/>
    <mergeCell ref="O211:O213"/>
    <mergeCell ref="W214:W216"/>
    <mergeCell ref="X214:X216"/>
    <mergeCell ref="Y214:Y216"/>
    <mergeCell ref="Z214:AA214"/>
    <mergeCell ref="Z215:AA215"/>
    <mergeCell ref="Z216:AA216"/>
    <mergeCell ref="P214:P216"/>
    <mergeCell ref="Q214:Q216"/>
    <mergeCell ref="R214:R216"/>
    <mergeCell ref="S214:S216"/>
    <mergeCell ref="T214:T216"/>
    <mergeCell ref="U214:U216"/>
    <mergeCell ref="V214:V216"/>
    <mergeCell ref="B214:C216"/>
    <mergeCell ref="D214:D216"/>
    <mergeCell ref="E214:H216"/>
    <mergeCell ref="I214:L216"/>
    <mergeCell ref="M214:M216"/>
    <mergeCell ref="N214:N216"/>
    <mergeCell ref="O214:O216"/>
    <mergeCell ref="P217:P219"/>
    <mergeCell ref="Q217:Q219"/>
    <mergeCell ref="R217:R219"/>
    <mergeCell ref="S217:S219"/>
    <mergeCell ref="T217:T219"/>
    <mergeCell ref="U217:U219"/>
    <mergeCell ref="V217:V219"/>
    <mergeCell ref="Z219:AA219"/>
    <mergeCell ref="AB219:AF219"/>
    <mergeCell ref="AB220:AF220"/>
    <mergeCell ref="AB221:AF221"/>
    <mergeCell ref="AB222:AF222"/>
    <mergeCell ref="W217:W219"/>
    <mergeCell ref="X217:X219"/>
    <mergeCell ref="Y217:Y219"/>
    <mergeCell ref="Z217:AA217"/>
    <mergeCell ref="AB217:AF217"/>
    <mergeCell ref="Z218:AA218"/>
    <mergeCell ref="AB218:AF218"/>
    <mergeCell ref="B217:C219"/>
    <mergeCell ref="D217:D219"/>
    <mergeCell ref="E217:H219"/>
    <mergeCell ref="I217:L219"/>
    <mergeCell ref="M217:M219"/>
    <mergeCell ref="N217:N219"/>
    <mergeCell ref="O217:O219"/>
    <mergeCell ref="W220:W222"/>
    <mergeCell ref="X220:X222"/>
    <mergeCell ref="Y220:Y222"/>
    <mergeCell ref="Z220:AA220"/>
    <mergeCell ref="Z221:AA221"/>
    <mergeCell ref="Z222:AA222"/>
    <mergeCell ref="P220:P222"/>
    <mergeCell ref="Q220:Q222"/>
    <mergeCell ref="R220:R222"/>
    <mergeCell ref="S220:S222"/>
    <mergeCell ref="T220:T222"/>
    <mergeCell ref="U220:U222"/>
    <mergeCell ref="V220:V222"/>
    <mergeCell ref="B220:C222"/>
    <mergeCell ref="D220:D222"/>
    <mergeCell ref="E220:H222"/>
    <mergeCell ref="I220:L222"/>
    <mergeCell ref="M220:M222"/>
    <mergeCell ref="N220:N222"/>
    <mergeCell ref="O220:O222"/>
    <mergeCell ref="P223:P225"/>
    <mergeCell ref="Q223:Q225"/>
    <mergeCell ref="R223:R225"/>
    <mergeCell ref="S223:S225"/>
    <mergeCell ref="T223:T225"/>
    <mergeCell ref="U223:U225"/>
    <mergeCell ref="V223:V225"/>
    <mergeCell ref="Z225:AA225"/>
    <mergeCell ref="AB225:AF225"/>
    <mergeCell ref="AB226:AF226"/>
    <mergeCell ref="AB227:AF227"/>
    <mergeCell ref="AB228:AF228"/>
    <mergeCell ref="W223:W225"/>
    <mergeCell ref="X223:X225"/>
    <mergeCell ref="Y223:Y225"/>
    <mergeCell ref="Z223:AA223"/>
    <mergeCell ref="AB223:AF223"/>
    <mergeCell ref="Z224:AA224"/>
    <mergeCell ref="AB224:AF224"/>
    <mergeCell ref="B223:C225"/>
    <mergeCell ref="D223:D225"/>
    <mergeCell ref="E223:H225"/>
    <mergeCell ref="I223:L225"/>
    <mergeCell ref="M223:M225"/>
    <mergeCell ref="N223:N225"/>
    <mergeCell ref="O223:O225"/>
    <mergeCell ref="W226:W228"/>
    <mergeCell ref="X226:X228"/>
    <mergeCell ref="Y226:Y228"/>
    <mergeCell ref="Z226:AA226"/>
    <mergeCell ref="Z227:AA227"/>
    <mergeCell ref="Z228:AA228"/>
    <mergeCell ref="P226:P228"/>
    <mergeCell ref="Q226:Q228"/>
    <mergeCell ref="R226:R228"/>
    <mergeCell ref="S226:S228"/>
    <mergeCell ref="T226:T228"/>
    <mergeCell ref="U226:U228"/>
    <mergeCell ref="V226:V228"/>
    <mergeCell ref="B226:C228"/>
    <mergeCell ref="D226:D228"/>
    <mergeCell ref="E226:H228"/>
    <mergeCell ref="I226:L228"/>
    <mergeCell ref="M226:M228"/>
    <mergeCell ref="N226:N228"/>
    <mergeCell ref="O226:O228"/>
    <mergeCell ref="P229:P231"/>
    <mergeCell ref="Q229:Q231"/>
    <mergeCell ref="R229:R231"/>
    <mergeCell ref="S229:S231"/>
    <mergeCell ref="T229:T231"/>
    <mergeCell ref="U229:U231"/>
    <mergeCell ref="V229:V231"/>
    <mergeCell ref="Z231:AA231"/>
    <mergeCell ref="AB231:AF231"/>
    <mergeCell ref="AB232:AF232"/>
    <mergeCell ref="AB233:AF233"/>
    <mergeCell ref="AB234:AF234"/>
    <mergeCell ref="W229:W231"/>
    <mergeCell ref="X229:X231"/>
    <mergeCell ref="Y229:Y231"/>
    <mergeCell ref="Z229:AA229"/>
    <mergeCell ref="AB229:AF229"/>
    <mergeCell ref="Z230:AA230"/>
    <mergeCell ref="AB230:AF230"/>
    <mergeCell ref="B229:C231"/>
    <mergeCell ref="D229:D231"/>
    <mergeCell ref="E229:H231"/>
    <mergeCell ref="I229:L231"/>
    <mergeCell ref="M229:M231"/>
    <mergeCell ref="N229:N231"/>
    <mergeCell ref="O229:O231"/>
    <mergeCell ref="W232:W234"/>
    <mergeCell ref="X232:X234"/>
    <mergeCell ref="Y232:Y234"/>
    <mergeCell ref="Z232:AA232"/>
    <mergeCell ref="Z233:AA233"/>
    <mergeCell ref="Z234:AA234"/>
    <mergeCell ref="P232:P234"/>
    <mergeCell ref="Q232:Q234"/>
    <mergeCell ref="R232:R234"/>
    <mergeCell ref="S232:S234"/>
    <mergeCell ref="T232:T234"/>
    <mergeCell ref="U232:U234"/>
    <mergeCell ref="V232:V234"/>
    <mergeCell ref="B232:C234"/>
    <mergeCell ref="D232:D234"/>
    <mergeCell ref="E232:H234"/>
    <mergeCell ref="I232:L234"/>
    <mergeCell ref="M232:M234"/>
    <mergeCell ref="N232:N234"/>
    <mergeCell ref="O232:O234"/>
    <mergeCell ref="P235:P237"/>
    <mergeCell ref="Q235:Q237"/>
    <mergeCell ref="R235:R237"/>
    <mergeCell ref="S235:S237"/>
    <mergeCell ref="T235:T237"/>
    <mergeCell ref="U235:U237"/>
    <mergeCell ref="V235:V237"/>
    <mergeCell ref="Z237:AA237"/>
    <mergeCell ref="AB237:AF237"/>
    <mergeCell ref="AB238:AF238"/>
    <mergeCell ref="AB239:AF239"/>
    <mergeCell ref="AB240:AF240"/>
    <mergeCell ref="W235:W237"/>
    <mergeCell ref="X235:X237"/>
    <mergeCell ref="Y235:Y237"/>
    <mergeCell ref="Z235:AA235"/>
    <mergeCell ref="AB235:AF235"/>
    <mergeCell ref="Z236:AA236"/>
    <mergeCell ref="AB236:AF236"/>
    <mergeCell ref="B235:C237"/>
    <mergeCell ref="D235:D237"/>
    <mergeCell ref="E235:H237"/>
    <mergeCell ref="I235:L237"/>
    <mergeCell ref="M235:M237"/>
    <mergeCell ref="N235:N237"/>
    <mergeCell ref="O235:O237"/>
    <mergeCell ref="W238:W240"/>
    <mergeCell ref="X238:X240"/>
    <mergeCell ref="Y238:Y240"/>
    <mergeCell ref="Z238:AA238"/>
    <mergeCell ref="Z239:AA239"/>
    <mergeCell ref="Z240:AA240"/>
    <mergeCell ref="P238:P240"/>
    <mergeCell ref="Q238:Q240"/>
    <mergeCell ref="R238:R240"/>
    <mergeCell ref="S238:S240"/>
    <mergeCell ref="T238:T240"/>
    <mergeCell ref="U238:U240"/>
    <mergeCell ref="V238:V240"/>
    <mergeCell ref="B238:C240"/>
    <mergeCell ref="D238:D240"/>
    <mergeCell ref="E238:H240"/>
    <mergeCell ref="I238:L240"/>
    <mergeCell ref="M238:M240"/>
    <mergeCell ref="N238:N240"/>
    <mergeCell ref="O238:O240"/>
    <mergeCell ref="P241:P243"/>
    <mergeCell ref="Q241:Q243"/>
    <mergeCell ref="R241:R243"/>
    <mergeCell ref="S241:S243"/>
    <mergeCell ref="T241:T243"/>
    <mergeCell ref="U241:U243"/>
    <mergeCell ref="V241:V243"/>
    <mergeCell ref="Z243:AA243"/>
    <mergeCell ref="AB243:AF243"/>
    <mergeCell ref="AB244:AF244"/>
    <mergeCell ref="AB245:AF245"/>
    <mergeCell ref="AB246:AF246"/>
    <mergeCell ref="W241:W243"/>
    <mergeCell ref="X241:X243"/>
    <mergeCell ref="Y241:Y243"/>
    <mergeCell ref="Z241:AA241"/>
    <mergeCell ref="AB241:AF241"/>
    <mergeCell ref="Z242:AA242"/>
    <mergeCell ref="AB242:AF242"/>
    <mergeCell ref="B241:C243"/>
    <mergeCell ref="D241:D243"/>
    <mergeCell ref="E241:H243"/>
    <mergeCell ref="I241:L243"/>
    <mergeCell ref="M241:M243"/>
    <mergeCell ref="N241:N243"/>
    <mergeCell ref="O241:O243"/>
    <mergeCell ref="W244:W246"/>
    <mergeCell ref="X244:X246"/>
    <mergeCell ref="Y244:Y246"/>
    <mergeCell ref="Z244:AA244"/>
    <mergeCell ref="Z245:AA245"/>
    <mergeCell ref="Z246:AA246"/>
    <mergeCell ref="P244:P246"/>
    <mergeCell ref="Q244:Q246"/>
    <mergeCell ref="R244:R246"/>
    <mergeCell ref="S244:S246"/>
    <mergeCell ref="T244:T246"/>
    <mergeCell ref="U244:U246"/>
    <mergeCell ref="V244:V246"/>
    <mergeCell ref="B244:C246"/>
    <mergeCell ref="D244:D246"/>
    <mergeCell ref="E244:H246"/>
    <mergeCell ref="I244:L246"/>
    <mergeCell ref="M244:M246"/>
    <mergeCell ref="N244:N246"/>
    <mergeCell ref="O244:O246"/>
    <mergeCell ref="P247:P249"/>
    <mergeCell ref="Q247:Q249"/>
    <mergeCell ref="R247:R249"/>
    <mergeCell ref="S247:S249"/>
    <mergeCell ref="T247:T249"/>
    <mergeCell ref="U247:U249"/>
    <mergeCell ref="V247:V249"/>
    <mergeCell ref="Z249:AA249"/>
    <mergeCell ref="AB249:AF249"/>
    <mergeCell ref="AB250:AF250"/>
    <mergeCell ref="AB251:AF251"/>
    <mergeCell ref="AB252:AF252"/>
    <mergeCell ref="W247:W249"/>
    <mergeCell ref="X247:X249"/>
    <mergeCell ref="Y247:Y249"/>
    <mergeCell ref="Z247:AA247"/>
    <mergeCell ref="AB247:AF247"/>
    <mergeCell ref="Z248:AA248"/>
    <mergeCell ref="AB248:AF248"/>
    <mergeCell ref="B247:C249"/>
    <mergeCell ref="D247:D249"/>
    <mergeCell ref="E247:H249"/>
    <mergeCell ref="I247:L249"/>
    <mergeCell ref="M247:M249"/>
    <mergeCell ref="N247:N249"/>
    <mergeCell ref="O247:O249"/>
    <mergeCell ref="W250:W252"/>
    <mergeCell ref="X250:X252"/>
    <mergeCell ref="Y250:Y252"/>
    <mergeCell ref="Z250:AA250"/>
    <mergeCell ref="Z251:AA251"/>
    <mergeCell ref="Z252:AA252"/>
    <mergeCell ref="P250:P252"/>
    <mergeCell ref="Q250:Q252"/>
    <mergeCell ref="R250:R252"/>
    <mergeCell ref="S250:S252"/>
    <mergeCell ref="T250:T252"/>
    <mergeCell ref="U250:U252"/>
    <mergeCell ref="V250:V252"/>
    <mergeCell ref="B250:C252"/>
    <mergeCell ref="D250:D252"/>
    <mergeCell ref="E250:H252"/>
    <mergeCell ref="I250:L252"/>
    <mergeCell ref="M250:M252"/>
    <mergeCell ref="N250:N252"/>
    <mergeCell ref="O250:O252"/>
    <mergeCell ref="P253:P255"/>
    <mergeCell ref="Q253:Q255"/>
    <mergeCell ref="R253:R255"/>
    <mergeCell ref="S253:S255"/>
    <mergeCell ref="T253:T255"/>
    <mergeCell ref="U253:U255"/>
    <mergeCell ref="V253:V255"/>
    <mergeCell ref="Z255:AA255"/>
    <mergeCell ref="AB255:AF255"/>
    <mergeCell ref="AB256:AF256"/>
    <mergeCell ref="AB257:AF257"/>
    <mergeCell ref="AB258:AF258"/>
    <mergeCell ref="W253:W255"/>
    <mergeCell ref="X253:X255"/>
    <mergeCell ref="Y253:Y255"/>
    <mergeCell ref="Z253:AA253"/>
    <mergeCell ref="AB253:AF253"/>
    <mergeCell ref="Z254:AA254"/>
    <mergeCell ref="AB254:AF254"/>
    <mergeCell ref="B253:C255"/>
    <mergeCell ref="D253:D255"/>
    <mergeCell ref="E253:H255"/>
    <mergeCell ref="I253:L255"/>
    <mergeCell ref="M253:M255"/>
    <mergeCell ref="N253:N255"/>
    <mergeCell ref="O253:O255"/>
    <mergeCell ref="W256:W258"/>
    <mergeCell ref="X256:X258"/>
    <mergeCell ref="Y256:Y258"/>
    <mergeCell ref="Z256:AA256"/>
    <mergeCell ref="Z257:AA257"/>
    <mergeCell ref="Z258:AA258"/>
    <mergeCell ref="P256:P258"/>
    <mergeCell ref="Q256:Q258"/>
    <mergeCell ref="R256:R258"/>
    <mergeCell ref="S256:S258"/>
    <mergeCell ref="T256:T258"/>
    <mergeCell ref="U256:U258"/>
    <mergeCell ref="V256:V258"/>
    <mergeCell ref="B256:C258"/>
    <mergeCell ref="D256:D258"/>
    <mergeCell ref="E256:H258"/>
    <mergeCell ref="I256:L258"/>
    <mergeCell ref="M256:M258"/>
    <mergeCell ref="N256:N258"/>
    <mergeCell ref="O256:O258"/>
    <mergeCell ref="P259:P261"/>
    <mergeCell ref="Q259:Q261"/>
    <mergeCell ref="R259:R261"/>
    <mergeCell ref="S259:S261"/>
    <mergeCell ref="T259:T261"/>
    <mergeCell ref="U259:U261"/>
    <mergeCell ref="V259:V261"/>
    <mergeCell ref="Z261:AA261"/>
    <mergeCell ref="AB261:AF261"/>
    <mergeCell ref="AB262:AF262"/>
    <mergeCell ref="AB263:AF263"/>
    <mergeCell ref="AB264:AF264"/>
    <mergeCell ref="W259:W261"/>
    <mergeCell ref="X259:X261"/>
    <mergeCell ref="Y259:Y261"/>
    <mergeCell ref="Z259:AA259"/>
    <mergeCell ref="AB259:AF259"/>
    <mergeCell ref="Z260:AA260"/>
    <mergeCell ref="AB260:AF260"/>
    <mergeCell ref="B259:C261"/>
    <mergeCell ref="D259:D261"/>
    <mergeCell ref="E259:H261"/>
    <mergeCell ref="I259:L261"/>
    <mergeCell ref="M259:M261"/>
    <mergeCell ref="N259:N261"/>
    <mergeCell ref="O259:O261"/>
    <mergeCell ref="W262:W264"/>
    <mergeCell ref="X262:X264"/>
    <mergeCell ref="Y262:Y264"/>
    <mergeCell ref="Z262:AA262"/>
    <mergeCell ref="Z263:AA263"/>
    <mergeCell ref="Z264:AA264"/>
    <mergeCell ref="P262:P264"/>
    <mergeCell ref="Q262:Q264"/>
    <mergeCell ref="R262:R264"/>
    <mergeCell ref="S262:S264"/>
    <mergeCell ref="T262:T264"/>
    <mergeCell ref="U262:U264"/>
    <mergeCell ref="V262:V264"/>
    <mergeCell ref="B262:C264"/>
    <mergeCell ref="D262:D264"/>
    <mergeCell ref="E262:H264"/>
    <mergeCell ref="I262:L264"/>
    <mergeCell ref="M262:M264"/>
    <mergeCell ref="N262:N264"/>
    <mergeCell ref="O262:O264"/>
    <mergeCell ref="P265:P267"/>
    <mergeCell ref="Q265:Q267"/>
    <mergeCell ref="R265:R267"/>
    <mergeCell ref="S265:S267"/>
    <mergeCell ref="T265:T267"/>
    <mergeCell ref="U265:U267"/>
    <mergeCell ref="V265:V267"/>
    <mergeCell ref="Z267:AA267"/>
    <mergeCell ref="AB267:AF267"/>
    <mergeCell ref="AB268:AF268"/>
    <mergeCell ref="AB269:AF269"/>
    <mergeCell ref="AB270:AF270"/>
    <mergeCell ref="W265:W267"/>
    <mergeCell ref="X265:X267"/>
    <mergeCell ref="Y265:Y267"/>
    <mergeCell ref="Z265:AA265"/>
    <mergeCell ref="AB265:AF265"/>
    <mergeCell ref="Z266:AA266"/>
    <mergeCell ref="AB266:AF266"/>
    <mergeCell ref="B265:C267"/>
    <mergeCell ref="D265:D267"/>
    <mergeCell ref="E265:H267"/>
    <mergeCell ref="I265:L267"/>
    <mergeCell ref="M265:M267"/>
    <mergeCell ref="N265:N267"/>
    <mergeCell ref="O265:O267"/>
    <mergeCell ref="W268:W270"/>
    <mergeCell ref="X268:X270"/>
    <mergeCell ref="Y268:Y270"/>
    <mergeCell ref="Z268:AA268"/>
    <mergeCell ref="Z269:AA269"/>
    <mergeCell ref="Z270:AA270"/>
    <mergeCell ref="P268:P270"/>
    <mergeCell ref="Q268:Q270"/>
    <mergeCell ref="R268:R270"/>
    <mergeCell ref="S268:S270"/>
    <mergeCell ref="T268:T270"/>
    <mergeCell ref="U268:U270"/>
    <mergeCell ref="V268:V270"/>
    <mergeCell ref="B268:C270"/>
    <mergeCell ref="D268:D270"/>
    <mergeCell ref="E268:H270"/>
    <mergeCell ref="I268:L270"/>
    <mergeCell ref="M268:M270"/>
    <mergeCell ref="N268:N270"/>
    <mergeCell ref="O268:O270"/>
    <mergeCell ref="P271:P273"/>
    <mergeCell ref="Q271:Q273"/>
    <mergeCell ref="R271:R273"/>
    <mergeCell ref="S271:S273"/>
    <mergeCell ref="T271:T273"/>
    <mergeCell ref="U271:U273"/>
    <mergeCell ref="V271:V273"/>
    <mergeCell ref="Z273:AA273"/>
    <mergeCell ref="AB273:AF273"/>
    <mergeCell ref="AB274:AF274"/>
    <mergeCell ref="AB275:AF275"/>
    <mergeCell ref="AB276:AF276"/>
    <mergeCell ref="W271:W273"/>
    <mergeCell ref="X271:X273"/>
    <mergeCell ref="Y271:Y273"/>
    <mergeCell ref="Z271:AA271"/>
    <mergeCell ref="AB271:AF271"/>
    <mergeCell ref="Z272:AA272"/>
    <mergeCell ref="AB272:AF272"/>
    <mergeCell ref="B271:C273"/>
    <mergeCell ref="D271:D273"/>
    <mergeCell ref="E271:H273"/>
    <mergeCell ref="I271:L273"/>
    <mergeCell ref="M271:M273"/>
    <mergeCell ref="N271:N273"/>
    <mergeCell ref="O271:O273"/>
    <mergeCell ref="W274:W276"/>
    <mergeCell ref="X274:X276"/>
    <mergeCell ref="Y274:Y276"/>
    <mergeCell ref="Z274:AA274"/>
    <mergeCell ref="Z275:AA275"/>
    <mergeCell ref="Z276:AA276"/>
    <mergeCell ref="P274:P276"/>
    <mergeCell ref="Q274:Q276"/>
    <mergeCell ref="R274:R276"/>
    <mergeCell ref="S274:S276"/>
    <mergeCell ref="T274:T276"/>
    <mergeCell ref="U274:U276"/>
    <mergeCell ref="V274:V276"/>
    <mergeCell ref="B274:C276"/>
    <mergeCell ref="D274:D276"/>
    <mergeCell ref="E274:H276"/>
    <mergeCell ref="I274:L276"/>
    <mergeCell ref="M274:M276"/>
    <mergeCell ref="N274:N276"/>
    <mergeCell ref="O274:O276"/>
    <mergeCell ref="P277:P279"/>
    <mergeCell ref="Q277:Q279"/>
    <mergeCell ref="R277:R279"/>
    <mergeCell ref="S277:S279"/>
    <mergeCell ref="T277:T279"/>
    <mergeCell ref="U277:U279"/>
    <mergeCell ref="V277:V279"/>
    <mergeCell ref="Z279:AA279"/>
    <mergeCell ref="AB279:AF279"/>
    <mergeCell ref="AB280:AF280"/>
    <mergeCell ref="AB281:AF281"/>
    <mergeCell ref="AB282:AF282"/>
    <mergeCell ref="W277:W279"/>
    <mergeCell ref="X277:X279"/>
    <mergeCell ref="Y277:Y279"/>
    <mergeCell ref="Z277:AA277"/>
    <mergeCell ref="AB277:AF277"/>
    <mergeCell ref="Z278:AA278"/>
    <mergeCell ref="AB278:AF278"/>
    <mergeCell ref="B277:C279"/>
    <mergeCell ref="D277:D279"/>
    <mergeCell ref="E277:H279"/>
    <mergeCell ref="I277:L279"/>
    <mergeCell ref="M277:M279"/>
    <mergeCell ref="N277:N279"/>
    <mergeCell ref="O277:O279"/>
    <mergeCell ref="W280:W282"/>
    <mergeCell ref="X280:X282"/>
    <mergeCell ref="Y280:Y282"/>
    <mergeCell ref="Z280:AA280"/>
    <mergeCell ref="Z281:AA281"/>
    <mergeCell ref="Z282:AA282"/>
    <mergeCell ref="P280:P282"/>
    <mergeCell ref="Q280:Q282"/>
    <mergeCell ref="R280:R282"/>
    <mergeCell ref="S280:S282"/>
    <mergeCell ref="T280:T282"/>
    <mergeCell ref="U280:U282"/>
    <mergeCell ref="V280:V282"/>
    <mergeCell ref="B280:C282"/>
    <mergeCell ref="D280:D282"/>
    <mergeCell ref="E280:H282"/>
    <mergeCell ref="I280:L282"/>
    <mergeCell ref="M280:M282"/>
    <mergeCell ref="N280:N282"/>
    <mergeCell ref="O280:O282"/>
    <mergeCell ref="P283:P285"/>
    <mergeCell ref="Q283:Q285"/>
    <mergeCell ref="R283:R285"/>
    <mergeCell ref="S283:S285"/>
    <mergeCell ref="T283:T285"/>
    <mergeCell ref="U283:U285"/>
    <mergeCell ref="V283:V285"/>
    <mergeCell ref="Z285:AA285"/>
    <mergeCell ref="AB285:AF285"/>
    <mergeCell ref="AB286:AF286"/>
    <mergeCell ref="AB287:AF287"/>
    <mergeCell ref="AB288:AF288"/>
    <mergeCell ref="W283:W285"/>
    <mergeCell ref="X283:X285"/>
    <mergeCell ref="Y283:Y285"/>
    <mergeCell ref="Z283:AA283"/>
    <mergeCell ref="AB283:AF283"/>
    <mergeCell ref="Z284:AA284"/>
    <mergeCell ref="AB284:AF284"/>
    <mergeCell ref="B283:C285"/>
    <mergeCell ref="D283:D285"/>
    <mergeCell ref="E283:H285"/>
    <mergeCell ref="I283:L285"/>
    <mergeCell ref="M283:M285"/>
    <mergeCell ref="N283:N285"/>
    <mergeCell ref="O283:O285"/>
    <mergeCell ref="W286:W288"/>
    <mergeCell ref="X286:X288"/>
    <mergeCell ref="Y286:Y288"/>
    <mergeCell ref="Z286:AA286"/>
    <mergeCell ref="Z287:AA287"/>
    <mergeCell ref="Z288:AA288"/>
    <mergeCell ref="P286:P288"/>
    <mergeCell ref="Q286:Q288"/>
    <mergeCell ref="R286:R288"/>
    <mergeCell ref="S286:S288"/>
    <mergeCell ref="T286:T288"/>
    <mergeCell ref="U286:U288"/>
    <mergeCell ref="V286:V288"/>
    <mergeCell ref="B286:C288"/>
    <mergeCell ref="D286:D288"/>
    <mergeCell ref="E286:H288"/>
    <mergeCell ref="I286:L288"/>
    <mergeCell ref="M286:M288"/>
    <mergeCell ref="N286:N288"/>
    <mergeCell ref="O286:O288"/>
    <mergeCell ref="P289:P291"/>
    <mergeCell ref="Q289:Q291"/>
    <mergeCell ref="R289:R291"/>
    <mergeCell ref="S289:S291"/>
    <mergeCell ref="T289:T291"/>
    <mergeCell ref="U289:U291"/>
    <mergeCell ref="V289:V291"/>
    <mergeCell ref="Z291:AA291"/>
    <mergeCell ref="AB291:AF291"/>
    <mergeCell ref="AB292:AF292"/>
    <mergeCell ref="AB293:AF293"/>
    <mergeCell ref="AB294:AF294"/>
    <mergeCell ref="W289:W291"/>
    <mergeCell ref="X289:X291"/>
    <mergeCell ref="Y289:Y291"/>
    <mergeCell ref="Z289:AA289"/>
    <mergeCell ref="AB289:AF289"/>
    <mergeCell ref="Z290:AA290"/>
    <mergeCell ref="AB290:AF290"/>
    <mergeCell ref="B289:C291"/>
    <mergeCell ref="D289:D291"/>
    <mergeCell ref="E289:H291"/>
    <mergeCell ref="I289:L291"/>
    <mergeCell ref="M289:M291"/>
    <mergeCell ref="N289:N291"/>
    <mergeCell ref="O289:O291"/>
    <mergeCell ref="W292:W294"/>
    <mergeCell ref="X292:X294"/>
    <mergeCell ref="Y292:Y294"/>
    <mergeCell ref="Z292:AA292"/>
    <mergeCell ref="Z293:AA293"/>
    <mergeCell ref="Z294:AA294"/>
    <mergeCell ref="P292:P294"/>
    <mergeCell ref="Q292:Q294"/>
    <mergeCell ref="R292:R294"/>
    <mergeCell ref="S292:S294"/>
    <mergeCell ref="T292:T294"/>
    <mergeCell ref="U292:U294"/>
    <mergeCell ref="V292:V294"/>
    <mergeCell ref="B292:C294"/>
    <mergeCell ref="D292:D294"/>
    <mergeCell ref="E292:H294"/>
    <mergeCell ref="I292:L294"/>
    <mergeCell ref="M292:M294"/>
    <mergeCell ref="N292:N294"/>
    <mergeCell ref="O292:O294"/>
    <mergeCell ref="P295:P297"/>
    <mergeCell ref="Q295:Q297"/>
    <mergeCell ref="R295:R297"/>
    <mergeCell ref="S295:S297"/>
    <mergeCell ref="T295:T297"/>
    <mergeCell ref="U295:U297"/>
    <mergeCell ref="V295:V297"/>
    <mergeCell ref="Z297:AA297"/>
    <mergeCell ref="AB297:AF297"/>
    <mergeCell ref="AB298:AF298"/>
    <mergeCell ref="AB299:AF299"/>
    <mergeCell ref="AB300:AF300"/>
    <mergeCell ref="W295:W297"/>
    <mergeCell ref="X295:X297"/>
    <mergeCell ref="Y295:Y297"/>
    <mergeCell ref="Z295:AA295"/>
    <mergeCell ref="AB295:AF295"/>
    <mergeCell ref="Z296:AA296"/>
    <mergeCell ref="AB296:AF296"/>
    <mergeCell ref="B295:C297"/>
    <mergeCell ref="D295:D297"/>
    <mergeCell ref="E295:H297"/>
    <mergeCell ref="I295:L297"/>
    <mergeCell ref="M295:M297"/>
    <mergeCell ref="N295:N297"/>
    <mergeCell ref="O295:O297"/>
    <mergeCell ref="W298:W300"/>
    <mergeCell ref="X298:X300"/>
    <mergeCell ref="Y298:Y300"/>
    <mergeCell ref="Z298:AA298"/>
    <mergeCell ref="Z299:AA299"/>
    <mergeCell ref="Z300:AA300"/>
    <mergeCell ref="P298:P300"/>
    <mergeCell ref="Q298:Q300"/>
    <mergeCell ref="R298:R300"/>
    <mergeCell ref="S298:S300"/>
    <mergeCell ref="T298:T300"/>
    <mergeCell ref="U298:U300"/>
    <mergeCell ref="V298:V300"/>
    <mergeCell ref="B298:C300"/>
    <mergeCell ref="D298:D300"/>
    <mergeCell ref="E298:H300"/>
    <mergeCell ref="I298:L300"/>
    <mergeCell ref="M298:M300"/>
    <mergeCell ref="N298:N300"/>
    <mergeCell ref="O298:O300"/>
    <mergeCell ref="P301:P303"/>
    <mergeCell ref="Q301:Q303"/>
    <mergeCell ref="R301:R303"/>
    <mergeCell ref="S301:S303"/>
    <mergeCell ref="T301:T303"/>
    <mergeCell ref="U301:U303"/>
    <mergeCell ref="V301:V303"/>
    <mergeCell ref="Z303:AA303"/>
    <mergeCell ref="AB303:AF303"/>
    <mergeCell ref="AB304:AF304"/>
    <mergeCell ref="AB305:AF305"/>
    <mergeCell ref="AB306:AF306"/>
    <mergeCell ref="W301:W303"/>
    <mergeCell ref="X301:X303"/>
    <mergeCell ref="Y301:Y303"/>
    <mergeCell ref="Z301:AA301"/>
    <mergeCell ref="AB301:AF301"/>
    <mergeCell ref="Z302:AA302"/>
    <mergeCell ref="AB302:AF302"/>
    <mergeCell ref="B301:C303"/>
    <mergeCell ref="D301:D303"/>
    <mergeCell ref="E301:H303"/>
    <mergeCell ref="I301:L303"/>
    <mergeCell ref="M301:M303"/>
    <mergeCell ref="N301:N303"/>
    <mergeCell ref="O301:O303"/>
    <mergeCell ref="W304:W306"/>
    <mergeCell ref="X304:X306"/>
    <mergeCell ref="Y304:Y306"/>
    <mergeCell ref="Z304:AA304"/>
    <mergeCell ref="Z305:AA305"/>
    <mergeCell ref="Z306:AA306"/>
    <mergeCell ref="P304:P306"/>
    <mergeCell ref="Q304:Q306"/>
    <mergeCell ref="R304:R306"/>
    <mergeCell ref="S304:S306"/>
    <mergeCell ref="T304:T306"/>
    <mergeCell ref="U304:U306"/>
    <mergeCell ref="V304:V306"/>
    <mergeCell ref="B304:C306"/>
    <mergeCell ref="D304:D306"/>
    <mergeCell ref="E304:H306"/>
    <mergeCell ref="I304:L306"/>
    <mergeCell ref="M304:M306"/>
    <mergeCell ref="N304:N306"/>
    <mergeCell ref="O304:O306"/>
    <mergeCell ref="P307:P309"/>
    <mergeCell ref="Q307:Q309"/>
    <mergeCell ref="R307:R309"/>
    <mergeCell ref="S307:S309"/>
    <mergeCell ref="T307:T309"/>
    <mergeCell ref="U307:U309"/>
    <mergeCell ref="V307:V309"/>
    <mergeCell ref="Z309:AA309"/>
    <mergeCell ref="AB309:AF309"/>
    <mergeCell ref="AB310:AF310"/>
    <mergeCell ref="AB311:AF311"/>
    <mergeCell ref="AB312:AF312"/>
    <mergeCell ref="W307:W309"/>
    <mergeCell ref="X307:X309"/>
    <mergeCell ref="Y307:Y309"/>
    <mergeCell ref="Z307:AA307"/>
    <mergeCell ref="AB307:AF307"/>
    <mergeCell ref="Z308:AA308"/>
    <mergeCell ref="AB308:AF308"/>
    <mergeCell ref="B307:C309"/>
    <mergeCell ref="D307:D309"/>
    <mergeCell ref="E307:H309"/>
    <mergeCell ref="I307:L309"/>
    <mergeCell ref="M307:M309"/>
    <mergeCell ref="N307:N309"/>
    <mergeCell ref="O307:O309"/>
    <mergeCell ref="W310:W312"/>
    <mergeCell ref="X310:X312"/>
    <mergeCell ref="Y310:Y312"/>
    <mergeCell ref="Z310:AA310"/>
    <mergeCell ref="Z311:AA311"/>
    <mergeCell ref="Z312:AA312"/>
    <mergeCell ref="P310:P312"/>
    <mergeCell ref="Q310:Q312"/>
    <mergeCell ref="R310:R312"/>
    <mergeCell ref="S310:S312"/>
    <mergeCell ref="T310:T312"/>
    <mergeCell ref="U310:U312"/>
    <mergeCell ref="V310:V312"/>
    <mergeCell ref="B310:C312"/>
    <mergeCell ref="D310:D312"/>
    <mergeCell ref="E310:H312"/>
    <mergeCell ref="I310:L312"/>
    <mergeCell ref="M310:M312"/>
    <mergeCell ref="N310:N312"/>
    <mergeCell ref="O310:O312"/>
    <mergeCell ref="P313:P315"/>
    <mergeCell ref="Q313:Q315"/>
    <mergeCell ref="R313:R315"/>
    <mergeCell ref="S313:S315"/>
    <mergeCell ref="T313:T315"/>
    <mergeCell ref="U313:U315"/>
    <mergeCell ref="V313:V315"/>
    <mergeCell ref="Z315:AA315"/>
    <mergeCell ref="AB315:AF315"/>
    <mergeCell ref="AB316:AF316"/>
    <mergeCell ref="AB317:AF317"/>
    <mergeCell ref="AB318:AF318"/>
    <mergeCell ref="W313:W315"/>
    <mergeCell ref="X313:X315"/>
    <mergeCell ref="Y313:Y315"/>
    <mergeCell ref="Z313:AA313"/>
    <mergeCell ref="AB313:AF313"/>
    <mergeCell ref="Z314:AA314"/>
    <mergeCell ref="AB314:AF314"/>
    <mergeCell ref="B313:C315"/>
    <mergeCell ref="D313:D315"/>
    <mergeCell ref="E313:H315"/>
    <mergeCell ref="I313:L315"/>
    <mergeCell ref="M313:M315"/>
    <mergeCell ref="N313:N315"/>
    <mergeCell ref="O313:O315"/>
    <mergeCell ref="W316:W318"/>
    <mergeCell ref="X316:X318"/>
    <mergeCell ref="Y316:Y318"/>
    <mergeCell ref="Z316:AA316"/>
    <mergeCell ref="Z317:AA317"/>
    <mergeCell ref="Z318:AA318"/>
    <mergeCell ref="P316:P318"/>
    <mergeCell ref="Q316:Q318"/>
    <mergeCell ref="R316:R318"/>
    <mergeCell ref="S316:S318"/>
    <mergeCell ref="T316:T318"/>
    <mergeCell ref="U316:U318"/>
    <mergeCell ref="V316:V318"/>
    <mergeCell ref="B316:C318"/>
    <mergeCell ref="D316:D318"/>
    <mergeCell ref="E316:H318"/>
    <mergeCell ref="I316:L318"/>
    <mergeCell ref="M316:M318"/>
    <mergeCell ref="N316:N318"/>
    <mergeCell ref="O316:O318"/>
    <mergeCell ref="P319:P321"/>
    <mergeCell ref="Q319:Q321"/>
    <mergeCell ref="R319:R321"/>
    <mergeCell ref="S319:S321"/>
    <mergeCell ref="T319:T321"/>
    <mergeCell ref="U319:U321"/>
    <mergeCell ref="V319:V321"/>
    <mergeCell ref="Z321:AA321"/>
    <mergeCell ref="AB321:AF321"/>
    <mergeCell ref="AB322:AF322"/>
    <mergeCell ref="AB323:AF323"/>
    <mergeCell ref="AB324:AF324"/>
    <mergeCell ref="W319:W321"/>
    <mergeCell ref="X319:X321"/>
    <mergeCell ref="Y319:Y321"/>
    <mergeCell ref="Z319:AA319"/>
    <mergeCell ref="AB319:AF319"/>
    <mergeCell ref="Z320:AA320"/>
    <mergeCell ref="AB320:AF320"/>
    <mergeCell ref="B319:C321"/>
    <mergeCell ref="D319:D321"/>
    <mergeCell ref="E319:H321"/>
    <mergeCell ref="I319:L321"/>
    <mergeCell ref="M319:M321"/>
    <mergeCell ref="N319:N321"/>
    <mergeCell ref="O319:O321"/>
    <mergeCell ref="W322:W324"/>
    <mergeCell ref="X322:X324"/>
    <mergeCell ref="Y322:Y324"/>
    <mergeCell ref="Z322:AA322"/>
    <mergeCell ref="Z323:AA323"/>
    <mergeCell ref="Z324:AA324"/>
    <mergeCell ref="P322:P324"/>
    <mergeCell ref="Q322:Q324"/>
    <mergeCell ref="R322:R324"/>
    <mergeCell ref="S322:S324"/>
    <mergeCell ref="T322:T324"/>
    <mergeCell ref="U322:U324"/>
    <mergeCell ref="V322:V324"/>
    <mergeCell ref="B322:C324"/>
    <mergeCell ref="D322:D324"/>
    <mergeCell ref="E322:H324"/>
    <mergeCell ref="I322:L324"/>
    <mergeCell ref="M322:M324"/>
    <mergeCell ref="N322:N324"/>
    <mergeCell ref="O322:O324"/>
    <mergeCell ref="P325:P327"/>
    <mergeCell ref="Q325:Q327"/>
    <mergeCell ref="R325:R327"/>
    <mergeCell ref="S325:S327"/>
    <mergeCell ref="T325:T327"/>
    <mergeCell ref="U325:U327"/>
    <mergeCell ref="V325:V327"/>
    <mergeCell ref="Z327:AA327"/>
    <mergeCell ref="AB327:AF327"/>
    <mergeCell ref="AB328:AF328"/>
    <mergeCell ref="AB329:AF329"/>
    <mergeCell ref="AB330:AF330"/>
    <mergeCell ref="W325:W327"/>
    <mergeCell ref="X325:X327"/>
    <mergeCell ref="Y325:Y327"/>
    <mergeCell ref="Z325:AA325"/>
    <mergeCell ref="AB325:AF325"/>
    <mergeCell ref="Z326:AA326"/>
    <mergeCell ref="AB326:AF326"/>
    <mergeCell ref="B325:C327"/>
    <mergeCell ref="D325:D327"/>
    <mergeCell ref="E325:H327"/>
    <mergeCell ref="I325:L327"/>
    <mergeCell ref="M325:M327"/>
    <mergeCell ref="N325:N327"/>
    <mergeCell ref="O325:O327"/>
    <mergeCell ref="W328:W330"/>
    <mergeCell ref="X328:X330"/>
    <mergeCell ref="Y328:Y330"/>
    <mergeCell ref="Z328:AA328"/>
    <mergeCell ref="Z329:AA329"/>
    <mergeCell ref="Z330:AA330"/>
    <mergeCell ref="P328:P330"/>
    <mergeCell ref="Q328:Q330"/>
    <mergeCell ref="R328:R330"/>
    <mergeCell ref="S328:S330"/>
    <mergeCell ref="T328:T330"/>
    <mergeCell ref="U328:U330"/>
    <mergeCell ref="V328:V330"/>
    <mergeCell ref="B328:C330"/>
    <mergeCell ref="D328:D330"/>
    <mergeCell ref="E328:H330"/>
    <mergeCell ref="I328:L330"/>
    <mergeCell ref="M328:M330"/>
    <mergeCell ref="N328:N330"/>
    <mergeCell ref="O328:O330"/>
    <mergeCell ref="P331:P333"/>
    <mergeCell ref="Q331:Q333"/>
    <mergeCell ref="R331:R333"/>
    <mergeCell ref="S331:S333"/>
    <mergeCell ref="T331:T333"/>
    <mergeCell ref="U331:U333"/>
    <mergeCell ref="V331:V333"/>
    <mergeCell ref="Z333:AA333"/>
    <mergeCell ref="AB333:AF333"/>
    <mergeCell ref="AB334:AF334"/>
    <mergeCell ref="AB335:AF335"/>
    <mergeCell ref="AB336:AF336"/>
    <mergeCell ref="W331:W333"/>
    <mergeCell ref="X331:X333"/>
    <mergeCell ref="Y331:Y333"/>
    <mergeCell ref="Z331:AA331"/>
    <mergeCell ref="AB331:AF331"/>
    <mergeCell ref="Z332:AA332"/>
    <mergeCell ref="AB332:AF332"/>
    <mergeCell ref="B331:C333"/>
    <mergeCell ref="D331:D333"/>
    <mergeCell ref="E331:H333"/>
    <mergeCell ref="I331:L333"/>
    <mergeCell ref="M331:M333"/>
    <mergeCell ref="N331:N333"/>
    <mergeCell ref="O331:O333"/>
    <mergeCell ref="W334:W336"/>
    <mergeCell ref="X334:X336"/>
    <mergeCell ref="Y334:Y336"/>
    <mergeCell ref="Z334:AA334"/>
    <mergeCell ref="Z335:AA335"/>
    <mergeCell ref="Z336:AA336"/>
    <mergeCell ref="P334:P336"/>
    <mergeCell ref="Q334:Q336"/>
    <mergeCell ref="R334:R336"/>
    <mergeCell ref="S334:S336"/>
    <mergeCell ref="T334:T336"/>
    <mergeCell ref="U334:U336"/>
    <mergeCell ref="V334:V336"/>
    <mergeCell ref="B334:C336"/>
    <mergeCell ref="D334:D336"/>
    <mergeCell ref="E334:H336"/>
    <mergeCell ref="I334:L336"/>
    <mergeCell ref="M334:M336"/>
    <mergeCell ref="N334:N336"/>
    <mergeCell ref="O334:O336"/>
    <mergeCell ref="P337:P339"/>
    <mergeCell ref="Q337:Q339"/>
    <mergeCell ref="R337:R339"/>
    <mergeCell ref="S337:S339"/>
    <mergeCell ref="T337:T339"/>
    <mergeCell ref="U337:U339"/>
    <mergeCell ref="V337:V339"/>
    <mergeCell ref="Z339:AA339"/>
    <mergeCell ref="AB339:AF339"/>
    <mergeCell ref="AB340:AF340"/>
    <mergeCell ref="AB341:AF341"/>
    <mergeCell ref="AB342:AF342"/>
    <mergeCell ref="W337:W339"/>
    <mergeCell ref="X337:X339"/>
    <mergeCell ref="Y337:Y339"/>
    <mergeCell ref="Z337:AA337"/>
    <mergeCell ref="AB337:AF337"/>
    <mergeCell ref="Z338:AA338"/>
    <mergeCell ref="AB338:AF338"/>
    <mergeCell ref="B337:C339"/>
    <mergeCell ref="D337:D339"/>
    <mergeCell ref="E337:H339"/>
    <mergeCell ref="I337:L339"/>
    <mergeCell ref="M337:M339"/>
    <mergeCell ref="N337:N339"/>
    <mergeCell ref="O337:O339"/>
    <mergeCell ref="W340:W342"/>
    <mergeCell ref="X340:X342"/>
    <mergeCell ref="Y340:Y342"/>
    <mergeCell ref="Z340:AA340"/>
    <mergeCell ref="Z341:AA341"/>
    <mergeCell ref="Z342:AA342"/>
    <mergeCell ref="P340:P342"/>
    <mergeCell ref="Q340:Q342"/>
    <mergeCell ref="R340:R342"/>
    <mergeCell ref="S340:S342"/>
    <mergeCell ref="T340:T342"/>
    <mergeCell ref="U340:U342"/>
    <mergeCell ref="V340:V342"/>
    <mergeCell ref="B340:C342"/>
    <mergeCell ref="D340:D342"/>
    <mergeCell ref="E340:H342"/>
    <mergeCell ref="I340:L342"/>
    <mergeCell ref="M340:M342"/>
    <mergeCell ref="N340:N342"/>
    <mergeCell ref="O340:O342"/>
    <mergeCell ref="P343:P345"/>
    <mergeCell ref="Q343:Q345"/>
    <mergeCell ref="R343:R345"/>
    <mergeCell ref="S343:S345"/>
    <mergeCell ref="T343:T345"/>
    <mergeCell ref="U343:U345"/>
    <mergeCell ref="V343:V345"/>
    <mergeCell ref="Z345:AA345"/>
    <mergeCell ref="AB345:AF345"/>
    <mergeCell ref="AB346:AF346"/>
    <mergeCell ref="AB347:AF347"/>
    <mergeCell ref="AB348:AF348"/>
    <mergeCell ref="W343:W345"/>
    <mergeCell ref="X343:X345"/>
    <mergeCell ref="Y343:Y345"/>
    <mergeCell ref="Z343:AA343"/>
    <mergeCell ref="AB343:AF343"/>
    <mergeCell ref="Z344:AA344"/>
    <mergeCell ref="AB344:AF344"/>
    <mergeCell ref="B343:C345"/>
    <mergeCell ref="D343:D345"/>
    <mergeCell ref="E343:H345"/>
    <mergeCell ref="I343:L345"/>
    <mergeCell ref="M343:M345"/>
    <mergeCell ref="N343:N345"/>
    <mergeCell ref="O343:O345"/>
    <mergeCell ref="W346:W348"/>
    <mergeCell ref="X346:X348"/>
    <mergeCell ref="Y346:Y348"/>
    <mergeCell ref="Z346:AA346"/>
    <mergeCell ref="Z347:AA347"/>
    <mergeCell ref="Z348:AA348"/>
    <mergeCell ref="P346:P348"/>
    <mergeCell ref="Q346:Q348"/>
    <mergeCell ref="R346:R348"/>
    <mergeCell ref="S346:S348"/>
    <mergeCell ref="T346:T348"/>
    <mergeCell ref="U346:U348"/>
    <mergeCell ref="V346:V348"/>
    <mergeCell ref="B346:C348"/>
    <mergeCell ref="D346:D348"/>
    <mergeCell ref="E346:H348"/>
    <mergeCell ref="I346:L348"/>
    <mergeCell ref="M346:M348"/>
    <mergeCell ref="N346:N348"/>
    <mergeCell ref="O346:O348"/>
    <mergeCell ref="P349:P351"/>
    <mergeCell ref="Q349:Q351"/>
    <mergeCell ref="R349:R351"/>
    <mergeCell ref="S349:S351"/>
    <mergeCell ref="T349:T351"/>
    <mergeCell ref="U349:U351"/>
    <mergeCell ref="V349:V351"/>
    <mergeCell ref="Z351:AA351"/>
    <mergeCell ref="AB351:AF351"/>
    <mergeCell ref="AB352:AF352"/>
    <mergeCell ref="AB353:AF353"/>
    <mergeCell ref="AB354:AF354"/>
    <mergeCell ref="W349:W351"/>
    <mergeCell ref="X349:X351"/>
    <mergeCell ref="Y349:Y351"/>
    <mergeCell ref="Z349:AA349"/>
    <mergeCell ref="AB349:AF349"/>
    <mergeCell ref="Z350:AA350"/>
    <mergeCell ref="AB350:AF350"/>
    <mergeCell ref="B349:C351"/>
    <mergeCell ref="D349:D351"/>
    <mergeCell ref="E349:H351"/>
    <mergeCell ref="I349:L351"/>
    <mergeCell ref="M349:M351"/>
    <mergeCell ref="N349:N351"/>
    <mergeCell ref="O349:O351"/>
    <mergeCell ref="W352:W354"/>
    <mergeCell ref="X352:X354"/>
    <mergeCell ref="Y352:Y354"/>
    <mergeCell ref="Z352:AA352"/>
    <mergeCell ref="Z353:AA353"/>
    <mergeCell ref="Z354:AA354"/>
    <mergeCell ref="P352:P354"/>
    <mergeCell ref="Q352:Q354"/>
    <mergeCell ref="R352:R354"/>
    <mergeCell ref="S352:S354"/>
    <mergeCell ref="T352:T354"/>
    <mergeCell ref="U352:U354"/>
    <mergeCell ref="V352:V354"/>
    <mergeCell ref="B352:C354"/>
    <mergeCell ref="D352:D354"/>
    <mergeCell ref="E352:H354"/>
    <mergeCell ref="I352:L354"/>
    <mergeCell ref="M352:M354"/>
    <mergeCell ref="N352:N354"/>
    <mergeCell ref="O352:O354"/>
    <mergeCell ref="P355:P357"/>
    <mergeCell ref="Q355:Q357"/>
    <mergeCell ref="R355:R357"/>
    <mergeCell ref="S355:S357"/>
    <mergeCell ref="T355:T357"/>
    <mergeCell ref="U355:U357"/>
    <mergeCell ref="V355:V357"/>
    <mergeCell ref="Z357:AA357"/>
    <mergeCell ref="AB357:AF357"/>
    <mergeCell ref="AB358:AF358"/>
    <mergeCell ref="AB359:AF359"/>
    <mergeCell ref="AB360:AF360"/>
    <mergeCell ref="W355:W357"/>
    <mergeCell ref="X355:X357"/>
    <mergeCell ref="Y355:Y357"/>
    <mergeCell ref="Z355:AA355"/>
    <mergeCell ref="AB355:AF355"/>
    <mergeCell ref="Z356:AA356"/>
    <mergeCell ref="AB356:AF356"/>
    <mergeCell ref="B355:C357"/>
    <mergeCell ref="D355:D357"/>
    <mergeCell ref="E355:H357"/>
    <mergeCell ref="I355:L357"/>
    <mergeCell ref="M355:M357"/>
    <mergeCell ref="N355:N357"/>
    <mergeCell ref="O355:O357"/>
    <mergeCell ref="W358:W360"/>
    <mergeCell ref="X358:X360"/>
    <mergeCell ref="Y358:Y360"/>
    <mergeCell ref="Z358:AA358"/>
    <mergeCell ref="Z359:AA359"/>
    <mergeCell ref="Z360:AA360"/>
    <mergeCell ref="P358:P360"/>
    <mergeCell ref="Q358:Q360"/>
    <mergeCell ref="R358:R360"/>
    <mergeCell ref="S358:S360"/>
    <mergeCell ref="T358:T360"/>
    <mergeCell ref="U358:U360"/>
    <mergeCell ref="V358:V360"/>
    <mergeCell ref="B358:C360"/>
    <mergeCell ref="D358:D360"/>
    <mergeCell ref="E358:H360"/>
    <mergeCell ref="I358:L360"/>
    <mergeCell ref="M358:M360"/>
    <mergeCell ref="N358:N360"/>
    <mergeCell ref="O358:O360"/>
    <mergeCell ref="P361:P363"/>
    <mergeCell ref="Q361:Q363"/>
    <mergeCell ref="R361:R363"/>
    <mergeCell ref="S361:S363"/>
    <mergeCell ref="T361:T363"/>
    <mergeCell ref="U361:U363"/>
    <mergeCell ref="V361:V363"/>
    <mergeCell ref="Z363:AA363"/>
    <mergeCell ref="AB363:AF363"/>
    <mergeCell ref="AB364:AF364"/>
    <mergeCell ref="AB365:AF365"/>
    <mergeCell ref="AB366:AF366"/>
    <mergeCell ref="W361:W363"/>
    <mergeCell ref="X361:X363"/>
    <mergeCell ref="Y361:Y363"/>
    <mergeCell ref="Z361:AA361"/>
    <mergeCell ref="AB361:AF361"/>
    <mergeCell ref="Z362:AA362"/>
    <mergeCell ref="AB362:AF362"/>
    <mergeCell ref="B361:C363"/>
    <mergeCell ref="D361:D363"/>
    <mergeCell ref="E361:H363"/>
    <mergeCell ref="I361:L363"/>
    <mergeCell ref="M361:M363"/>
    <mergeCell ref="N361:N363"/>
    <mergeCell ref="O361:O363"/>
    <mergeCell ref="W364:W366"/>
    <mergeCell ref="X364:X366"/>
    <mergeCell ref="Y364:Y366"/>
    <mergeCell ref="Z364:AA364"/>
    <mergeCell ref="Z365:AA365"/>
    <mergeCell ref="Z366:AA366"/>
    <mergeCell ref="P364:P366"/>
    <mergeCell ref="Q364:Q366"/>
    <mergeCell ref="R364:R366"/>
    <mergeCell ref="S364:S366"/>
    <mergeCell ref="T364:T366"/>
    <mergeCell ref="U364:U366"/>
    <mergeCell ref="V364:V366"/>
    <mergeCell ref="B364:C366"/>
    <mergeCell ref="D364:D366"/>
    <mergeCell ref="E364:H366"/>
    <mergeCell ref="I364:L366"/>
    <mergeCell ref="M364:M366"/>
    <mergeCell ref="N364:N366"/>
    <mergeCell ref="O364:O366"/>
    <mergeCell ref="P367:P369"/>
    <mergeCell ref="Q367:Q369"/>
    <mergeCell ref="R367:R369"/>
    <mergeCell ref="S367:S369"/>
    <mergeCell ref="T367:T369"/>
    <mergeCell ref="U367:U369"/>
    <mergeCell ref="V367:V369"/>
    <mergeCell ref="Z369:AA369"/>
    <mergeCell ref="AB369:AF369"/>
    <mergeCell ref="AB370:AF370"/>
    <mergeCell ref="AB371:AF371"/>
    <mergeCell ref="AB372:AF372"/>
    <mergeCell ref="W367:W369"/>
    <mergeCell ref="X367:X369"/>
    <mergeCell ref="Y367:Y369"/>
    <mergeCell ref="Z367:AA367"/>
    <mergeCell ref="AB367:AF367"/>
    <mergeCell ref="Z368:AA368"/>
    <mergeCell ref="AB368:AF368"/>
    <mergeCell ref="B367:C369"/>
    <mergeCell ref="D367:D369"/>
    <mergeCell ref="E367:H369"/>
    <mergeCell ref="I367:L369"/>
    <mergeCell ref="M367:M369"/>
    <mergeCell ref="N367:N369"/>
    <mergeCell ref="O367:O369"/>
    <mergeCell ref="W370:W372"/>
    <mergeCell ref="X370:X372"/>
    <mergeCell ref="Y370:Y372"/>
    <mergeCell ref="Z370:AA370"/>
    <mergeCell ref="Z371:AA371"/>
    <mergeCell ref="Z372:AA372"/>
    <mergeCell ref="P370:P372"/>
    <mergeCell ref="Q370:Q372"/>
    <mergeCell ref="R370:R372"/>
    <mergeCell ref="S370:S372"/>
    <mergeCell ref="T370:T372"/>
    <mergeCell ref="U370:U372"/>
    <mergeCell ref="V370:V372"/>
    <mergeCell ref="B370:C372"/>
    <mergeCell ref="D370:D372"/>
    <mergeCell ref="E370:H372"/>
    <mergeCell ref="I370:L372"/>
    <mergeCell ref="M370:M372"/>
    <mergeCell ref="N370:N372"/>
    <mergeCell ref="O370:O372"/>
    <mergeCell ref="P373:P375"/>
    <mergeCell ref="Q373:Q375"/>
    <mergeCell ref="R373:R375"/>
    <mergeCell ref="S373:S375"/>
    <mergeCell ref="T373:T375"/>
    <mergeCell ref="U373:U375"/>
    <mergeCell ref="V373:V375"/>
    <mergeCell ref="Z375:AA375"/>
    <mergeCell ref="AB375:AF375"/>
    <mergeCell ref="AB376:AF376"/>
    <mergeCell ref="AB377:AF377"/>
    <mergeCell ref="AB378:AF378"/>
    <mergeCell ref="W373:W375"/>
    <mergeCell ref="X373:X375"/>
    <mergeCell ref="Y373:Y375"/>
    <mergeCell ref="Z373:AA373"/>
    <mergeCell ref="AB373:AF373"/>
    <mergeCell ref="Z374:AA374"/>
    <mergeCell ref="AB374:AF374"/>
    <mergeCell ref="B373:C375"/>
    <mergeCell ref="D373:D375"/>
    <mergeCell ref="E373:H375"/>
    <mergeCell ref="I373:L375"/>
    <mergeCell ref="M373:M375"/>
    <mergeCell ref="N373:N375"/>
    <mergeCell ref="O373:O375"/>
    <mergeCell ref="W376:W378"/>
    <mergeCell ref="X376:X378"/>
    <mergeCell ref="Y376:Y378"/>
    <mergeCell ref="Z376:AA376"/>
    <mergeCell ref="Z377:AA377"/>
    <mergeCell ref="Z378:AA378"/>
    <mergeCell ref="P376:P378"/>
    <mergeCell ref="Q376:Q378"/>
    <mergeCell ref="R376:R378"/>
    <mergeCell ref="S376:S378"/>
    <mergeCell ref="T376:T378"/>
    <mergeCell ref="U376:U378"/>
    <mergeCell ref="V376:V378"/>
    <mergeCell ref="B376:C378"/>
    <mergeCell ref="D376:D378"/>
    <mergeCell ref="E376:H378"/>
    <mergeCell ref="I376:L378"/>
    <mergeCell ref="M376:M378"/>
    <mergeCell ref="N376:N378"/>
    <mergeCell ref="O376:O378"/>
    <mergeCell ref="P379:P381"/>
    <mergeCell ref="Q379:Q381"/>
    <mergeCell ref="R379:R381"/>
    <mergeCell ref="S379:S381"/>
    <mergeCell ref="T379:T381"/>
    <mergeCell ref="U379:U381"/>
    <mergeCell ref="V379:V381"/>
    <mergeCell ref="Z381:AA381"/>
    <mergeCell ref="AB381:AF381"/>
    <mergeCell ref="AB382:AF382"/>
    <mergeCell ref="AB383:AF383"/>
    <mergeCell ref="AB384:AF384"/>
    <mergeCell ref="W379:W381"/>
    <mergeCell ref="X379:X381"/>
    <mergeCell ref="Y379:Y381"/>
    <mergeCell ref="Z379:AA379"/>
    <mergeCell ref="AB379:AF379"/>
    <mergeCell ref="Z380:AA380"/>
    <mergeCell ref="AB380:AF380"/>
    <mergeCell ref="B379:C381"/>
    <mergeCell ref="D379:D381"/>
    <mergeCell ref="E379:H381"/>
    <mergeCell ref="I379:L381"/>
    <mergeCell ref="M379:M381"/>
    <mergeCell ref="N379:N381"/>
    <mergeCell ref="O379:O381"/>
    <mergeCell ref="W382:W384"/>
    <mergeCell ref="X382:X384"/>
    <mergeCell ref="Y382:Y384"/>
    <mergeCell ref="Z382:AA382"/>
    <mergeCell ref="Z383:AA383"/>
    <mergeCell ref="Z384:AA384"/>
    <mergeCell ref="P382:P384"/>
    <mergeCell ref="Q382:Q384"/>
    <mergeCell ref="R382:R384"/>
    <mergeCell ref="S382:S384"/>
    <mergeCell ref="T382:T384"/>
    <mergeCell ref="U382:U384"/>
    <mergeCell ref="V382:V384"/>
    <mergeCell ref="B382:C384"/>
    <mergeCell ref="D382:D384"/>
    <mergeCell ref="E382:H384"/>
    <mergeCell ref="I382:L384"/>
    <mergeCell ref="M382:M384"/>
    <mergeCell ref="N382:N384"/>
    <mergeCell ref="O382:O384"/>
    <mergeCell ref="P385:P387"/>
    <mergeCell ref="Q385:Q387"/>
    <mergeCell ref="R385:R387"/>
    <mergeCell ref="S385:S387"/>
    <mergeCell ref="T385:T387"/>
    <mergeCell ref="U385:U387"/>
    <mergeCell ref="V385:V387"/>
    <mergeCell ref="Z387:AA387"/>
    <mergeCell ref="AB387:AF387"/>
    <mergeCell ref="AB388:AF388"/>
    <mergeCell ref="AB389:AF389"/>
    <mergeCell ref="AB390:AF390"/>
    <mergeCell ref="W385:W387"/>
    <mergeCell ref="X385:X387"/>
    <mergeCell ref="Y385:Y387"/>
    <mergeCell ref="Z385:AA385"/>
    <mergeCell ref="AB385:AF385"/>
    <mergeCell ref="Z386:AA386"/>
    <mergeCell ref="AB386:AF386"/>
    <mergeCell ref="B385:C387"/>
    <mergeCell ref="D385:D387"/>
    <mergeCell ref="E385:H387"/>
    <mergeCell ref="I385:L387"/>
    <mergeCell ref="M385:M387"/>
    <mergeCell ref="N385:N387"/>
    <mergeCell ref="O385:O387"/>
    <mergeCell ref="W388:W390"/>
    <mergeCell ref="X388:X390"/>
    <mergeCell ref="Y388:Y390"/>
    <mergeCell ref="Z388:AA388"/>
    <mergeCell ref="Z389:AA389"/>
    <mergeCell ref="Z390:AA390"/>
    <mergeCell ref="P388:P390"/>
    <mergeCell ref="Q388:Q390"/>
    <mergeCell ref="R388:R390"/>
    <mergeCell ref="S388:S390"/>
    <mergeCell ref="T388:T390"/>
    <mergeCell ref="U388:U390"/>
    <mergeCell ref="V388:V390"/>
    <mergeCell ref="B388:C390"/>
    <mergeCell ref="D388:D390"/>
    <mergeCell ref="E388:H390"/>
    <mergeCell ref="I388:L390"/>
    <mergeCell ref="M388:M390"/>
    <mergeCell ref="N388:N390"/>
    <mergeCell ref="O388:O390"/>
    <mergeCell ref="P391:P393"/>
    <mergeCell ref="Q391:Q393"/>
    <mergeCell ref="R391:R393"/>
    <mergeCell ref="S391:S393"/>
    <mergeCell ref="T391:T393"/>
    <mergeCell ref="U391:U393"/>
    <mergeCell ref="V391:V393"/>
    <mergeCell ref="Z393:AA393"/>
    <mergeCell ref="AB393:AF393"/>
    <mergeCell ref="AB394:AF394"/>
    <mergeCell ref="AB395:AF395"/>
    <mergeCell ref="AB396:AF396"/>
    <mergeCell ref="W391:W393"/>
    <mergeCell ref="X391:X393"/>
    <mergeCell ref="Y391:Y393"/>
    <mergeCell ref="Z391:AA391"/>
    <mergeCell ref="AB391:AF391"/>
    <mergeCell ref="Z392:AA392"/>
    <mergeCell ref="AB392:AF392"/>
    <mergeCell ref="B391:C393"/>
    <mergeCell ref="D391:D393"/>
    <mergeCell ref="E391:H393"/>
    <mergeCell ref="I391:L393"/>
    <mergeCell ref="M391:M393"/>
    <mergeCell ref="N391:N393"/>
    <mergeCell ref="O391:O393"/>
    <mergeCell ref="W394:W396"/>
    <mergeCell ref="X394:X396"/>
    <mergeCell ref="Y394:Y396"/>
    <mergeCell ref="Z394:AA394"/>
    <mergeCell ref="Z395:AA395"/>
    <mergeCell ref="Z396:AA396"/>
    <mergeCell ref="P394:P396"/>
    <mergeCell ref="Q394:Q396"/>
    <mergeCell ref="R394:R396"/>
    <mergeCell ref="S394:S396"/>
    <mergeCell ref="T394:T396"/>
    <mergeCell ref="U394:U396"/>
    <mergeCell ref="V394:V396"/>
    <mergeCell ref="B394:C396"/>
    <mergeCell ref="D394:D396"/>
    <mergeCell ref="E394:H396"/>
    <mergeCell ref="I394:L396"/>
    <mergeCell ref="M394:M396"/>
    <mergeCell ref="N394:N396"/>
    <mergeCell ref="O394:O396"/>
    <mergeCell ref="P397:P399"/>
    <mergeCell ref="Q397:Q399"/>
    <mergeCell ref="R397:R399"/>
    <mergeCell ref="S397:S399"/>
    <mergeCell ref="T397:T399"/>
    <mergeCell ref="U397:U399"/>
    <mergeCell ref="V397:V399"/>
    <mergeCell ref="Z399:AA399"/>
    <mergeCell ref="AB399:AF399"/>
    <mergeCell ref="AB400:AF400"/>
    <mergeCell ref="AB401:AF401"/>
    <mergeCell ref="AB402:AF402"/>
    <mergeCell ref="W397:W399"/>
    <mergeCell ref="X397:X399"/>
    <mergeCell ref="Y397:Y399"/>
    <mergeCell ref="Z397:AA397"/>
    <mergeCell ref="AB397:AF397"/>
    <mergeCell ref="Z398:AA398"/>
    <mergeCell ref="AB398:AF398"/>
    <mergeCell ref="B397:C399"/>
    <mergeCell ref="D397:D399"/>
    <mergeCell ref="E397:H399"/>
    <mergeCell ref="I397:L399"/>
    <mergeCell ref="M397:M399"/>
    <mergeCell ref="N397:N399"/>
    <mergeCell ref="O397:O399"/>
    <mergeCell ref="W400:W402"/>
    <mergeCell ref="X400:X402"/>
    <mergeCell ref="Y400:Y402"/>
    <mergeCell ref="Z400:AA400"/>
    <mergeCell ref="Z401:AA401"/>
    <mergeCell ref="Z402:AA402"/>
    <mergeCell ref="P400:P402"/>
    <mergeCell ref="Q400:Q402"/>
    <mergeCell ref="R400:R402"/>
    <mergeCell ref="S400:S402"/>
    <mergeCell ref="T400:T402"/>
    <mergeCell ref="U400:U402"/>
    <mergeCell ref="V400:V402"/>
    <mergeCell ref="B400:C402"/>
    <mergeCell ref="D400:D402"/>
    <mergeCell ref="E400:H402"/>
    <mergeCell ref="I400:L402"/>
    <mergeCell ref="M400:M402"/>
    <mergeCell ref="N400:N402"/>
    <mergeCell ref="O400:O402"/>
    <mergeCell ref="P403:P405"/>
    <mergeCell ref="Q403:Q405"/>
    <mergeCell ref="R403:R405"/>
    <mergeCell ref="S403:S405"/>
    <mergeCell ref="T403:T405"/>
    <mergeCell ref="U403:U405"/>
    <mergeCell ref="V403:V405"/>
    <mergeCell ref="Z405:AA405"/>
    <mergeCell ref="AB405:AF405"/>
    <mergeCell ref="AB406:AF406"/>
    <mergeCell ref="AB407:AF407"/>
    <mergeCell ref="AB408:AF408"/>
    <mergeCell ref="W403:W405"/>
    <mergeCell ref="X403:X405"/>
    <mergeCell ref="Y403:Y405"/>
    <mergeCell ref="Z403:AA403"/>
    <mergeCell ref="AB403:AF403"/>
    <mergeCell ref="Z404:AA404"/>
    <mergeCell ref="AB404:AF404"/>
    <mergeCell ref="B403:C405"/>
    <mergeCell ref="D403:D405"/>
    <mergeCell ref="E403:H405"/>
    <mergeCell ref="I403:L405"/>
    <mergeCell ref="M403:M405"/>
    <mergeCell ref="N403:N405"/>
    <mergeCell ref="O403:O405"/>
    <mergeCell ref="W406:W408"/>
    <mergeCell ref="X406:X408"/>
    <mergeCell ref="Y406:Y408"/>
    <mergeCell ref="Z406:AA406"/>
    <mergeCell ref="Z407:AA407"/>
    <mergeCell ref="Z408:AA408"/>
    <mergeCell ref="P406:P408"/>
    <mergeCell ref="Q406:Q408"/>
    <mergeCell ref="R406:R408"/>
    <mergeCell ref="S406:S408"/>
    <mergeCell ref="T406:T408"/>
    <mergeCell ref="U406:U408"/>
    <mergeCell ref="V406:V408"/>
    <mergeCell ref="B406:C408"/>
    <mergeCell ref="D406:D408"/>
    <mergeCell ref="E406:H408"/>
    <mergeCell ref="I406:L408"/>
    <mergeCell ref="M406:M408"/>
    <mergeCell ref="N406:N408"/>
    <mergeCell ref="O406:O408"/>
    <mergeCell ref="P409:P411"/>
    <mergeCell ref="Q409:Q411"/>
    <mergeCell ref="R409:R411"/>
    <mergeCell ref="S409:S411"/>
    <mergeCell ref="T409:T411"/>
    <mergeCell ref="U409:U411"/>
    <mergeCell ref="V409:V411"/>
    <mergeCell ref="Z411:AA411"/>
    <mergeCell ref="AB411:AF411"/>
    <mergeCell ref="AB412:AF412"/>
    <mergeCell ref="AB413:AF413"/>
    <mergeCell ref="AB414:AF414"/>
    <mergeCell ref="W409:W411"/>
    <mergeCell ref="X409:X411"/>
    <mergeCell ref="Y409:Y411"/>
    <mergeCell ref="Z409:AA409"/>
    <mergeCell ref="AB409:AF409"/>
    <mergeCell ref="Z410:AA410"/>
    <mergeCell ref="AB410:AF410"/>
    <mergeCell ref="B409:C411"/>
    <mergeCell ref="D409:D411"/>
    <mergeCell ref="E409:H411"/>
    <mergeCell ref="I409:L411"/>
    <mergeCell ref="M409:M411"/>
    <mergeCell ref="N409:N411"/>
    <mergeCell ref="O409:O411"/>
    <mergeCell ref="W412:W414"/>
    <mergeCell ref="X412:X414"/>
    <mergeCell ref="Y412:Y414"/>
    <mergeCell ref="Z412:AA412"/>
    <mergeCell ref="Z413:AA413"/>
    <mergeCell ref="Z414:AA414"/>
    <mergeCell ref="P412:P414"/>
    <mergeCell ref="Q412:Q414"/>
    <mergeCell ref="R412:R414"/>
    <mergeCell ref="S412:S414"/>
    <mergeCell ref="T412:T414"/>
    <mergeCell ref="U412:U414"/>
    <mergeCell ref="V412:V414"/>
    <mergeCell ref="B412:C414"/>
    <mergeCell ref="D412:D414"/>
    <mergeCell ref="E412:H414"/>
    <mergeCell ref="I412:L414"/>
    <mergeCell ref="M412:M414"/>
    <mergeCell ref="N412:N414"/>
    <mergeCell ref="O412:O414"/>
    <mergeCell ref="P415:P417"/>
    <mergeCell ref="Q415:Q417"/>
    <mergeCell ref="R415:R417"/>
    <mergeCell ref="S415:S417"/>
    <mergeCell ref="T415:T417"/>
    <mergeCell ref="U415:U417"/>
    <mergeCell ref="V415:V417"/>
    <mergeCell ref="Z417:AA417"/>
    <mergeCell ref="AB417:AF417"/>
    <mergeCell ref="AB418:AF418"/>
    <mergeCell ref="AB419:AF419"/>
    <mergeCell ref="AB420:AF420"/>
    <mergeCell ref="W415:W417"/>
    <mergeCell ref="X415:X417"/>
    <mergeCell ref="Y415:Y417"/>
    <mergeCell ref="Z415:AA415"/>
    <mergeCell ref="AB415:AF415"/>
    <mergeCell ref="Z416:AA416"/>
    <mergeCell ref="AB416:AF416"/>
    <mergeCell ref="B415:C417"/>
    <mergeCell ref="D415:D417"/>
    <mergeCell ref="E415:H417"/>
    <mergeCell ref="I415:L417"/>
    <mergeCell ref="M415:M417"/>
    <mergeCell ref="N415:N417"/>
    <mergeCell ref="O415:O417"/>
    <mergeCell ref="W418:W420"/>
    <mergeCell ref="X418:X420"/>
    <mergeCell ref="Y418:Y420"/>
    <mergeCell ref="Z418:AA418"/>
    <mergeCell ref="Z419:AA419"/>
    <mergeCell ref="Z420:AA420"/>
    <mergeCell ref="P418:P420"/>
    <mergeCell ref="Q418:Q420"/>
    <mergeCell ref="R418:R420"/>
    <mergeCell ref="S418:S420"/>
    <mergeCell ref="T418:T420"/>
    <mergeCell ref="U418:U420"/>
    <mergeCell ref="V418:V420"/>
    <mergeCell ref="B418:C420"/>
    <mergeCell ref="D418:D420"/>
    <mergeCell ref="E418:H420"/>
    <mergeCell ref="I418:L420"/>
    <mergeCell ref="M418:M420"/>
    <mergeCell ref="N418:N420"/>
    <mergeCell ref="O418:O420"/>
    <mergeCell ref="P421:P423"/>
    <mergeCell ref="Q421:Q423"/>
    <mergeCell ref="R421:R423"/>
    <mergeCell ref="S421:S423"/>
    <mergeCell ref="T421:T423"/>
    <mergeCell ref="U421:U423"/>
    <mergeCell ref="V421:V423"/>
    <mergeCell ref="Z423:AA423"/>
    <mergeCell ref="AB423:AF423"/>
    <mergeCell ref="AB424:AF424"/>
    <mergeCell ref="AB425:AF425"/>
    <mergeCell ref="AB426:AF426"/>
    <mergeCell ref="W421:W423"/>
    <mergeCell ref="X421:X423"/>
    <mergeCell ref="Y421:Y423"/>
    <mergeCell ref="Z421:AA421"/>
    <mergeCell ref="AB421:AF421"/>
    <mergeCell ref="Z422:AA422"/>
    <mergeCell ref="AB422:AF422"/>
    <mergeCell ref="B421:C423"/>
    <mergeCell ref="D421:D423"/>
    <mergeCell ref="E421:H423"/>
    <mergeCell ref="I421:L423"/>
    <mergeCell ref="M421:M423"/>
    <mergeCell ref="N421:N423"/>
    <mergeCell ref="O421:O423"/>
    <mergeCell ref="W424:W426"/>
    <mergeCell ref="X424:X426"/>
    <mergeCell ref="Y424:Y426"/>
    <mergeCell ref="Z424:AA424"/>
    <mergeCell ref="Z425:AA425"/>
    <mergeCell ref="Z426:AA426"/>
    <mergeCell ref="P424:P426"/>
    <mergeCell ref="Q424:Q426"/>
    <mergeCell ref="R424:R426"/>
    <mergeCell ref="S424:S426"/>
    <mergeCell ref="T424:T426"/>
    <mergeCell ref="U424:U426"/>
    <mergeCell ref="V424:V426"/>
    <mergeCell ref="B424:C426"/>
    <mergeCell ref="D424:D426"/>
    <mergeCell ref="E424:H426"/>
    <mergeCell ref="I424:L426"/>
    <mergeCell ref="M424:M426"/>
    <mergeCell ref="N424:N426"/>
    <mergeCell ref="O424:O426"/>
    <mergeCell ref="P427:P429"/>
    <mergeCell ref="Q427:Q429"/>
    <mergeCell ref="R427:R429"/>
    <mergeCell ref="S427:S429"/>
    <mergeCell ref="T427:T429"/>
    <mergeCell ref="U427:U429"/>
    <mergeCell ref="V427:V429"/>
    <mergeCell ref="Z429:AA429"/>
    <mergeCell ref="AB429:AF429"/>
    <mergeCell ref="AB430:AF430"/>
    <mergeCell ref="AB431:AF431"/>
    <mergeCell ref="AB432:AF432"/>
    <mergeCell ref="W427:W429"/>
    <mergeCell ref="X427:X429"/>
    <mergeCell ref="Y427:Y429"/>
    <mergeCell ref="Z427:AA427"/>
    <mergeCell ref="AB427:AF427"/>
    <mergeCell ref="Z428:AA428"/>
    <mergeCell ref="AB428:AF428"/>
    <mergeCell ref="B427:C429"/>
    <mergeCell ref="D427:D429"/>
    <mergeCell ref="E427:H429"/>
    <mergeCell ref="I427:L429"/>
    <mergeCell ref="M427:M429"/>
    <mergeCell ref="N427:N429"/>
    <mergeCell ref="O427:O429"/>
    <mergeCell ref="W430:W432"/>
    <mergeCell ref="X430:X432"/>
    <mergeCell ref="Y430:Y432"/>
    <mergeCell ref="Z430:AA430"/>
    <mergeCell ref="Z431:AA431"/>
    <mergeCell ref="Z432:AA432"/>
    <mergeCell ref="P430:P432"/>
    <mergeCell ref="Q430:Q432"/>
    <mergeCell ref="R430:R432"/>
    <mergeCell ref="S430:S432"/>
    <mergeCell ref="T430:T432"/>
    <mergeCell ref="U430:U432"/>
    <mergeCell ref="V430:V432"/>
    <mergeCell ref="B430:C432"/>
    <mergeCell ref="D430:D432"/>
    <mergeCell ref="E430:H432"/>
    <mergeCell ref="I430:L432"/>
    <mergeCell ref="M430:M432"/>
    <mergeCell ref="N430:N432"/>
    <mergeCell ref="O430:O432"/>
    <mergeCell ref="P433:P435"/>
    <mergeCell ref="Q433:Q435"/>
    <mergeCell ref="R433:R435"/>
    <mergeCell ref="S433:S435"/>
    <mergeCell ref="T433:T435"/>
    <mergeCell ref="U433:U435"/>
    <mergeCell ref="V433:V435"/>
    <mergeCell ref="Z435:AA435"/>
    <mergeCell ref="AB435:AF435"/>
    <mergeCell ref="AB436:AF436"/>
    <mergeCell ref="AB437:AF437"/>
    <mergeCell ref="AB438:AF438"/>
    <mergeCell ref="W433:W435"/>
    <mergeCell ref="X433:X435"/>
    <mergeCell ref="Y433:Y435"/>
    <mergeCell ref="Z433:AA433"/>
    <mergeCell ref="AB433:AF433"/>
    <mergeCell ref="Z434:AA434"/>
    <mergeCell ref="AB434:AF434"/>
    <mergeCell ref="B433:C435"/>
    <mergeCell ref="D433:D435"/>
    <mergeCell ref="E433:H435"/>
    <mergeCell ref="I433:L435"/>
    <mergeCell ref="M433:M435"/>
    <mergeCell ref="N433:N435"/>
    <mergeCell ref="O433:O435"/>
    <mergeCell ref="W436:W438"/>
    <mergeCell ref="X436:X438"/>
    <mergeCell ref="Y436:Y438"/>
    <mergeCell ref="Z436:AA436"/>
    <mergeCell ref="Z437:AA437"/>
    <mergeCell ref="Z438:AA438"/>
    <mergeCell ref="P436:P438"/>
    <mergeCell ref="Q436:Q438"/>
    <mergeCell ref="R436:R438"/>
    <mergeCell ref="S436:S438"/>
    <mergeCell ref="T436:T438"/>
    <mergeCell ref="U436:U438"/>
    <mergeCell ref="V436:V438"/>
    <mergeCell ref="B436:C438"/>
    <mergeCell ref="D436:D438"/>
    <mergeCell ref="E436:H438"/>
    <mergeCell ref="I436:L438"/>
    <mergeCell ref="M436:M438"/>
    <mergeCell ref="N436:N438"/>
    <mergeCell ref="O436:O438"/>
    <mergeCell ref="P439:P441"/>
    <mergeCell ref="Q439:Q441"/>
    <mergeCell ref="R439:R441"/>
    <mergeCell ref="S439:S441"/>
    <mergeCell ref="T439:T441"/>
    <mergeCell ref="U439:U441"/>
    <mergeCell ref="V439:V441"/>
    <mergeCell ref="Z441:AA441"/>
    <mergeCell ref="AB441:AF441"/>
    <mergeCell ref="AB442:AF442"/>
    <mergeCell ref="AB443:AF443"/>
    <mergeCell ref="AB444:AF444"/>
    <mergeCell ref="W439:W441"/>
    <mergeCell ref="X439:X441"/>
    <mergeCell ref="Y439:Y441"/>
    <mergeCell ref="Z439:AA439"/>
    <mergeCell ref="AB439:AF439"/>
    <mergeCell ref="Z440:AA440"/>
    <mergeCell ref="AB440:AF440"/>
    <mergeCell ref="B439:C441"/>
    <mergeCell ref="D439:D441"/>
    <mergeCell ref="E439:H441"/>
    <mergeCell ref="I439:L441"/>
    <mergeCell ref="M439:M441"/>
    <mergeCell ref="N439:N441"/>
    <mergeCell ref="O439:O441"/>
    <mergeCell ref="W442:W444"/>
    <mergeCell ref="X442:X444"/>
    <mergeCell ref="Y442:Y444"/>
    <mergeCell ref="Z442:AA442"/>
    <mergeCell ref="Z443:AA443"/>
    <mergeCell ref="Z444:AA444"/>
    <mergeCell ref="P442:P444"/>
    <mergeCell ref="Q442:Q444"/>
    <mergeCell ref="R442:R444"/>
    <mergeCell ref="S442:S444"/>
    <mergeCell ref="T442:T444"/>
    <mergeCell ref="U442:U444"/>
    <mergeCell ref="V442:V444"/>
    <mergeCell ref="B442:C444"/>
    <mergeCell ref="D442:D444"/>
    <mergeCell ref="E442:H444"/>
    <mergeCell ref="I442:L444"/>
    <mergeCell ref="M442:M444"/>
    <mergeCell ref="N442:N444"/>
    <mergeCell ref="O442:O444"/>
    <mergeCell ref="P445:P447"/>
    <mergeCell ref="Q445:Q447"/>
    <mergeCell ref="R445:R447"/>
    <mergeCell ref="S445:S447"/>
    <mergeCell ref="T445:T447"/>
    <mergeCell ref="U445:U447"/>
    <mergeCell ref="V445:V447"/>
    <mergeCell ref="Z447:AA447"/>
    <mergeCell ref="AB447:AF447"/>
    <mergeCell ref="AB448:AF448"/>
    <mergeCell ref="AB449:AF449"/>
    <mergeCell ref="AB450:AF450"/>
    <mergeCell ref="W445:W447"/>
    <mergeCell ref="X445:X447"/>
    <mergeCell ref="Y445:Y447"/>
    <mergeCell ref="Z445:AA445"/>
    <mergeCell ref="AB445:AF445"/>
    <mergeCell ref="Z446:AA446"/>
    <mergeCell ref="AB446:AF446"/>
    <mergeCell ref="B445:C447"/>
    <mergeCell ref="D445:D447"/>
    <mergeCell ref="E445:H447"/>
    <mergeCell ref="I445:L447"/>
    <mergeCell ref="M445:M447"/>
    <mergeCell ref="N445:N447"/>
    <mergeCell ref="O445:O447"/>
    <mergeCell ref="W448:W450"/>
    <mergeCell ref="X448:X450"/>
    <mergeCell ref="Y448:Y450"/>
    <mergeCell ref="Z448:AA448"/>
    <mergeCell ref="Z449:AA449"/>
    <mergeCell ref="Z450:AA450"/>
    <mergeCell ref="P448:P450"/>
    <mergeCell ref="Q448:Q450"/>
    <mergeCell ref="R448:R450"/>
    <mergeCell ref="S448:S450"/>
    <mergeCell ref="T448:T450"/>
    <mergeCell ref="U448:U450"/>
    <mergeCell ref="V448:V450"/>
    <mergeCell ref="B448:C450"/>
    <mergeCell ref="D448:D450"/>
    <mergeCell ref="E448:H450"/>
    <mergeCell ref="I448:L450"/>
    <mergeCell ref="M448:M450"/>
    <mergeCell ref="N448:N450"/>
    <mergeCell ref="O448:O450"/>
    <mergeCell ref="P451:P453"/>
    <mergeCell ref="Q451:Q453"/>
    <mergeCell ref="R451:R453"/>
    <mergeCell ref="S451:S453"/>
    <mergeCell ref="T451:T453"/>
    <mergeCell ref="U451:U453"/>
    <mergeCell ref="V451:V453"/>
    <mergeCell ref="Z453:AA453"/>
    <mergeCell ref="AB453:AF453"/>
    <mergeCell ref="AB454:AF454"/>
    <mergeCell ref="AB455:AF455"/>
    <mergeCell ref="AB456:AF456"/>
    <mergeCell ref="W451:W453"/>
    <mergeCell ref="X451:X453"/>
    <mergeCell ref="Y451:Y453"/>
    <mergeCell ref="Z451:AA451"/>
    <mergeCell ref="AB451:AF451"/>
    <mergeCell ref="Z452:AA452"/>
    <mergeCell ref="AB452:AF452"/>
    <mergeCell ref="B451:C453"/>
    <mergeCell ref="D451:D453"/>
    <mergeCell ref="E451:H453"/>
    <mergeCell ref="I451:L453"/>
    <mergeCell ref="M451:M453"/>
    <mergeCell ref="N451:N453"/>
    <mergeCell ref="O451:O453"/>
    <mergeCell ref="W454:W456"/>
    <mergeCell ref="X454:X456"/>
    <mergeCell ref="Y454:Y456"/>
    <mergeCell ref="Z454:AA454"/>
    <mergeCell ref="Z455:AA455"/>
    <mergeCell ref="Z456:AA456"/>
    <mergeCell ref="P454:P456"/>
    <mergeCell ref="Q454:Q456"/>
    <mergeCell ref="R454:R456"/>
    <mergeCell ref="S454:S456"/>
    <mergeCell ref="T454:T456"/>
    <mergeCell ref="U454:U456"/>
    <mergeCell ref="V454:V456"/>
    <mergeCell ref="B454:C456"/>
    <mergeCell ref="D454:D456"/>
    <mergeCell ref="E454:H456"/>
    <mergeCell ref="I454:L456"/>
    <mergeCell ref="M454:M456"/>
    <mergeCell ref="N454:N456"/>
    <mergeCell ref="O454:O456"/>
    <mergeCell ref="P457:P459"/>
    <mergeCell ref="Q457:Q459"/>
    <mergeCell ref="R457:R459"/>
    <mergeCell ref="S457:S459"/>
    <mergeCell ref="T457:T459"/>
    <mergeCell ref="U457:U459"/>
    <mergeCell ref="V457:V459"/>
    <mergeCell ref="Z459:AA459"/>
    <mergeCell ref="AB459:AF459"/>
    <mergeCell ref="AB460:AF460"/>
    <mergeCell ref="AB461:AF461"/>
    <mergeCell ref="AB462:AF462"/>
    <mergeCell ref="W457:W459"/>
    <mergeCell ref="X457:X459"/>
    <mergeCell ref="Y457:Y459"/>
    <mergeCell ref="Z457:AA457"/>
    <mergeCell ref="AB457:AF457"/>
    <mergeCell ref="Z458:AA458"/>
    <mergeCell ref="AB458:AF458"/>
    <mergeCell ref="B457:C459"/>
    <mergeCell ref="D457:D459"/>
    <mergeCell ref="E457:H459"/>
    <mergeCell ref="I457:L459"/>
    <mergeCell ref="M457:M459"/>
    <mergeCell ref="N457:N459"/>
    <mergeCell ref="O457:O459"/>
    <mergeCell ref="W460:W462"/>
    <mergeCell ref="X460:X462"/>
    <mergeCell ref="Y460:Y462"/>
    <mergeCell ref="Z460:AA460"/>
    <mergeCell ref="Z461:AA461"/>
    <mergeCell ref="Z462:AA462"/>
    <mergeCell ref="P460:P462"/>
    <mergeCell ref="Q460:Q462"/>
    <mergeCell ref="R460:R462"/>
    <mergeCell ref="S460:S462"/>
    <mergeCell ref="T460:T462"/>
    <mergeCell ref="U460:U462"/>
    <mergeCell ref="V460:V462"/>
    <mergeCell ref="B460:C462"/>
    <mergeCell ref="D460:D462"/>
    <mergeCell ref="E460:H462"/>
    <mergeCell ref="I460:L462"/>
    <mergeCell ref="M460:M462"/>
    <mergeCell ref="N460:N462"/>
    <mergeCell ref="O460:O462"/>
    <mergeCell ref="P463:P465"/>
    <mergeCell ref="Q463:Q465"/>
    <mergeCell ref="R463:R465"/>
    <mergeCell ref="S463:S465"/>
    <mergeCell ref="T463:T465"/>
    <mergeCell ref="U463:U465"/>
    <mergeCell ref="V463:V465"/>
    <mergeCell ref="Z465:AA465"/>
    <mergeCell ref="AB465:AF465"/>
    <mergeCell ref="AB466:AF466"/>
    <mergeCell ref="AB467:AF467"/>
    <mergeCell ref="AB468:AF468"/>
    <mergeCell ref="W463:W465"/>
    <mergeCell ref="X463:X465"/>
    <mergeCell ref="Y463:Y465"/>
    <mergeCell ref="Z463:AA463"/>
    <mergeCell ref="AB463:AF463"/>
    <mergeCell ref="Z464:AA464"/>
    <mergeCell ref="AB464:AF464"/>
    <mergeCell ref="B463:C465"/>
    <mergeCell ref="D463:D465"/>
    <mergeCell ref="E463:H465"/>
    <mergeCell ref="I463:L465"/>
    <mergeCell ref="M463:M465"/>
    <mergeCell ref="N463:N465"/>
    <mergeCell ref="O463:O465"/>
    <mergeCell ref="W466:W468"/>
    <mergeCell ref="X466:X468"/>
    <mergeCell ref="Y466:Y468"/>
    <mergeCell ref="Z466:AA466"/>
    <mergeCell ref="Z467:AA467"/>
    <mergeCell ref="Z468:AA468"/>
    <mergeCell ref="P466:P468"/>
    <mergeCell ref="Q466:Q468"/>
    <mergeCell ref="R466:R468"/>
    <mergeCell ref="S466:S468"/>
    <mergeCell ref="T466:T468"/>
    <mergeCell ref="U466:U468"/>
    <mergeCell ref="V466:V468"/>
    <mergeCell ref="B466:C468"/>
    <mergeCell ref="D466:D468"/>
    <mergeCell ref="E466:H468"/>
    <mergeCell ref="I466:L468"/>
    <mergeCell ref="M466:M468"/>
    <mergeCell ref="N466:N468"/>
    <mergeCell ref="O466:O468"/>
    <mergeCell ref="P469:P471"/>
    <mergeCell ref="Q469:Q471"/>
    <mergeCell ref="R469:R471"/>
    <mergeCell ref="S469:S471"/>
    <mergeCell ref="T469:T471"/>
    <mergeCell ref="U469:U471"/>
    <mergeCell ref="V469:V471"/>
    <mergeCell ref="Z471:AA471"/>
    <mergeCell ref="AB471:AF471"/>
    <mergeCell ref="AB472:AF472"/>
    <mergeCell ref="AB473:AF473"/>
    <mergeCell ref="AB474:AF474"/>
    <mergeCell ref="W469:W471"/>
    <mergeCell ref="X469:X471"/>
    <mergeCell ref="Y469:Y471"/>
    <mergeCell ref="Z469:AA469"/>
    <mergeCell ref="AB469:AF469"/>
    <mergeCell ref="Z470:AA470"/>
    <mergeCell ref="AB470:AF470"/>
    <mergeCell ref="B469:C471"/>
    <mergeCell ref="D469:D471"/>
    <mergeCell ref="E469:H471"/>
    <mergeCell ref="I469:L471"/>
    <mergeCell ref="M469:M471"/>
    <mergeCell ref="N469:N471"/>
    <mergeCell ref="O469:O471"/>
    <mergeCell ref="W472:W474"/>
    <mergeCell ref="X472:X474"/>
    <mergeCell ref="Y472:Y474"/>
    <mergeCell ref="Z472:AA472"/>
    <mergeCell ref="Z473:AA473"/>
    <mergeCell ref="Z474:AA474"/>
    <mergeCell ref="P472:P474"/>
    <mergeCell ref="Q472:Q474"/>
    <mergeCell ref="R472:R474"/>
    <mergeCell ref="S472:S474"/>
    <mergeCell ref="T472:T474"/>
    <mergeCell ref="U472:U474"/>
    <mergeCell ref="V472:V474"/>
    <mergeCell ref="B472:C474"/>
    <mergeCell ref="D472:D474"/>
    <mergeCell ref="E472:H474"/>
    <mergeCell ref="I472:L474"/>
    <mergeCell ref="M472:M474"/>
    <mergeCell ref="N472:N474"/>
    <mergeCell ref="O472:O474"/>
    <mergeCell ref="P475:P477"/>
    <mergeCell ref="Q475:Q477"/>
    <mergeCell ref="R475:R477"/>
    <mergeCell ref="S475:S477"/>
    <mergeCell ref="T475:T477"/>
    <mergeCell ref="U475:U477"/>
    <mergeCell ref="V475:V477"/>
    <mergeCell ref="Z477:AA477"/>
    <mergeCell ref="AB477:AF477"/>
    <mergeCell ref="AB478:AF478"/>
    <mergeCell ref="AB479:AF479"/>
    <mergeCell ref="AB480:AF480"/>
    <mergeCell ref="W475:W477"/>
    <mergeCell ref="X475:X477"/>
    <mergeCell ref="Y475:Y477"/>
    <mergeCell ref="Z475:AA475"/>
    <mergeCell ref="AB475:AF475"/>
    <mergeCell ref="Z476:AA476"/>
    <mergeCell ref="AB476:AF476"/>
    <mergeCell ref="B475:C477"/>
    <mergeCell ref="D475:D477"/>
    <mergeCell ref="E475:H477"/>
    <mergeCell ref="I475:L477"/>
    <mergeCell ref="M475:M477"/>
    <mergeCell ref="N475:N477"/>
    <mergeCell ref="O475:O477"/>
    <mergeCell ref="W478:W480"/>
    <mergeCell ref="X478:X480"/>
    <mergeCell ref="Y478:Y480"/>
    <mergeCell ref="Z478:AA478"/>
    <mergeCell ref="Z479:AA479"/>
    <mergeCell ref="Z480:AA480"/>
    <mergeCell ref="P478:P480"/>
    <mergeCell ref="Q478:Q480"/>
    <mergeCell ref="R478:R480"/>
    <mergeCell ref="S478:S480"/>
    <mergeCell ref="T478:T480"/>
    <mergeCell ref="U478:U480"/>
    <mergeCell ref="V478:V480"/>
    <mergeCell ref="B478:C480"/>
    <mergeCell ref="D478:D480"/>
    <mergeCell ref="E478:H480"/>
    <mergeCell ref="I478:L480"/>
    <mergeCell ref="M478:M480"/>
    <mergeCell ref="N478:N480"/>
    <mergeCell ref="O478:O480"/>
    <mergeCell ref="P481:P483"/>
    <mergeCell ref="Q481:Q483"/>
    <mergeCell ref="R481:R483"/>
    <mergeCell ref="S481:S483"/>
    <mergeCell ref="T481:T483"/>
    <mergeCell ref="U481:U483"/>
    <mergeCell ref="V481:V483"/>
    <mergeCell ref="Z483:AA483"/>
    <mergeCell ref="AB483:AF483"/>
    <mergeCell ref="AB484:AF484"/>
    <mergeCell ref="AB485:AF485"/>
    <mergeCell ref="AB486:AF486"/>
    <mergeCell ref="W481:W483"/>
    <mergeCell ref="X481:X483"/>
    <mergeCell ref="Y481:Y483"/>
    <mergeCell ref="Z481:AA481"/>
    <mergeCell ref="AB481:AF481"/>
    <mergeCell ref="Z482:AA482"/>
    <mergeCell ref="AB482:AF482"/>
    <mergeCell ref="B481:C483"/>
    <mergeCell ref="D481:D483"/>
    <mergeCell ref="E481:H483"/>
    <mergeCell ref="I481:L483"/>
    <mergeCell ref="M481:M483"/>
    <mergeCell ref="N481:N483"/>
    <mergeCell ref="O481:O483"/>
    <mergeCell ref="W484:W486"/>
    <mergeCell ref="X484:X486"/>
    <mergeCell ref="Y484:Y486"/>
    <mergeCell ref="Z484:AA484"/>
    <mergeCell ref="Z485:AA485"/>
    <mergeCell ref="Z486:AA486"/>
    <mergeCell ref="P484:P486"/>
    <mergeCell ref="Q484:Q486"/>
    <mergeCell ref="R484:R486"/>
    <mergeCell ref="S484:S486"/>
    <mergeCell ref="T484:T486"/>
    <mergeCell ref="U484:U486"/>
    <mergeCell ref="V484:V486"/>
    <mergeCell ref="B484:C486"/>
    <mergeCell ref="D484:D486"/>
    <mergeCell ref="E484:H486"/>
    <mergeCell ref="I484:L486"/>
    <mergeCell ref="M484:M486"/>
    <mergeCell ref="N484:N486"/>
    <mergeCell ref="O484:O486"/>
    <mergeCell ref="P487:P489"/>
    <mergeCell ref="Q487:Q489"/>
    <mergeCell ref="R487:R489"/>
    <mergeCell ref="S487:S489"/>
    <mergeCell ref="T487:T489"/>
    <mergeCell ref="U487:U489"/>
    <mergeCell ref="V487:V489"/>
    <mergeCell ref="Z489:AA489"/>
    <mergeCell ref="AB489:AF489"/>
    <mergeCell ref="AB490:AF490"/>
    <mergeCell ref="AB491:AF491"/>
    <mergeCell ref="AB492:AF492"/>
    <mergeCell ref="W487:W489"/>
    <mergeCell ref="X487:X489"/>
    <mergeCell ref="Y487:Y489"/>
    <mergeCell ref="Z487:AA487"/>
    <mergeCell ref="AB487:AF487"/>
    <mergeCell ref="Z488:AA488"/>
    <mergeCell ref="AB488:AF488"/>
    <mergeCell ref="B487:C489"/>
    <mergeCell ref="D487:D489"/>
    <mergeCell ref="E487:H489"/>
    <mergeCell ref="I487:L489"/>
    <mergeCell ref="M487:M489"/>
    <mergeCell ref="N487:N489"/>
    <mergeCell ref="O487:O489"/>
    <mergeCell ref="W490:W492"/>
    <mergeCell ref="X490:X492"/>
    <mergeCell ref="Y490:Y492"/>
    <mergeCell ref="Z490:AA490"/>
    <mergeCell ref="Z491:AA491"/>
    <mergeCell ref="Z492:AA492"/>
    <mergeCell ref="P490:P492"/>
    <mergeCell ref="Q490:Q492"/>
    <mergeCell ref="R490:R492"/>
    <mergeCell ref="S490:S492"/>
    <mergeCell ref="T490:T492"/>
    <mergeCell ref="U490:U492"/>
    <mergeCell ref="V490:V492"/>
    <mergeCell ref="B490:C492"/>
    <mergeCell ref="D490:D492"/>
    <mergeCell ref="E490:H492"/>
    <mergeCell ref="I490:L492"/>
    <mergeCell ref="M490:M492"/>
    <mergeCell ref="N490:N492"/>
    <mergeCell ref="O490:O492"/>
    <mergeCell ref="P493:P495"/>
    <mergeCell ref="Q493:Q495"/>
    <mergeCell ref="R493:R495"/>
    <mergeCell ref="S493:S495"/>
    <mergeCell ref="T493:T495"/>
    <mergeCell ref="U493:U495"/>
    <mergeCell ref="V493:V495"/>
    <mergeCell ref="Z495:AA495"/>
    <mergeCell ref="AB495:AF495"/>
    <mergeCell ref="AB496:AF496"/>
    <mergeCell ref="AB497:AF497"/>
    <mergeCell ref="AB498:AF498"/>
    <mergeCell ref="W493:W495"/>
    <mergeCell ref="X493:X495"/>
    <mergeCell ref="Y493:Y495"/>
    <mergeCell ref="Z493:AA493"/>
    <mergeCell ref="AB493:AF493"/>
    <mergeCell ref="Z494:AA494"/>
    <mergeCell ref="AB494:AF494"/>
    <mergeCell ref="B493:C495"/>
    <mergeCell ref="D493:D495"/>
    <mergeCell ref="E493:H495"/>
    <mergeCell ref="I493:L495"/>
    <mergeCell ref="M493:M495"/>
    <mergeCell ref="N493:N495"/>
    <mergeCell ref="O493:O495"/>
    <mergeCell ref="W496:W498"/>
    <mergeCell ref="X496:X498"/>
    <mergeCell ref="Y496:Y498"/>
    <mergeCell ref="Z496:AA496"/>
    <mergeCell ref="Z497:AA497"/>
    <mergeCell ref="Z498:AA498"/>
    <mergeCell ref="P496:P498"/>
    <mergeCell ref="Q496:Q498"/>
    <mergeCell ref="R496:R498"/>
    <mergeCell ref="S496:S498"/>
    <mergeCell ref="T496:T498"/>
    <mergeCell ref="U496:U498"/>
    <mergeCell ref="V496:V498"/>
    <mergeCell ref="B496:C498"/>
    <mergeCell ref="D496:D498"/>
    <mergeCell ref="E496:H498"/>
    <mergeCell ref="I496:L498"/>
    <mergeCell ref="M496:M498"/>
    <mergeCell ref="N496:N498"/>
    <mergeCell ref="O496:O498"/>
    <mergeCell ref="P499:P501"/>
    <mergeCell ref="Q499:Q501"/>
    <mergeCell ref="R499:R501"/>
    <mergeCell ref="S499:S501"/>
    <mergeCell ref="T499:T501"/>
    <mergeCell ref="U499:U501"/>
    <mergeCell ref="V499:V501"/>
    <mergeCell ref="Z501:AA501"/>
    <mergeCell ref="AB501:AF501"/>
    <mergeCell ref="AB502:AF502"/>
    <mergeCell ref="AB503:AF503"/>
    <mergeCell ref="AB504:AF504"/>
    <mergeCell ref="W499:W501"/>
    <mergeCell ref="X499:X501"/>
    <mergeCell ref="Y499:Y501"/>
    <mergeCell ref="Z499:AA499"/>
    <mergeCell ref="AB499:AF499"/>
    <mergeCell ref="Z500:AA500"/>
    <mergeCell ref="AB500:AF500"/>
    <mergeCell ref="B499:C501"/>
    <mergeCell ref="D499:D501"/>
    <mergeCell ref="E499:H501"/>
    <mergeCell ref="I499:L501"/>
    <mergeCell ref="M499:M501"/>
    <mergeCell ref="N499:N501"/>
    <mergeCell ref="O499:O501"/>
    <mergeCell ref="W502:W504"/>
    <mergeCell ref="X502:X504"/>
    <mergeCell ref="Y502:Y504"/>
    <mergeCell ref="Z502:AA502"/>
    <mergeCell ref="Z503:AA503"/>
    <mergeCell ref="Z504:AA504"/>
    <mergeCell ref="P502:P504"/>
    <mergeCell ref="Q502:Q504"/>
    <mergeCell ref="R502:R504"/>
    <mergeCell ref="S502:S504"/>
    <mergeCell ref="T502:T504"/>
    <mergeCell ref="U502:U504"/>
    <mergeCell ref="V502:V504"/>
    <mergeCell ref="B502:C504"/>
    <mergeCell ref="D502:D504"/>
    <mergeCell ref="E502:H504"/>
    <mergeCell ref="I502:L504"/>
    <mergeCell ref="M502:M504"/>
    <mergeCell ref="N502:N504"/>
    <mergeCell ref="O502:O504"/>
    <mergeCell ref="P505:P507"/>
    <mergeCell ref="Q505:Q507"/>
    <mergeCell ref="R505:R507"/>
    <mergeCell ref="S505:S507"/>
    <mergeCell ref="T505:T507"/>
    <mergeCell ref="U505:U507"/>
    <mergeCell ref="V505:V507"/>
    <mergeCell ref="Z507:AA507"/>
    <mergeCell ref="AB507:AF507"/>
    <mergeCell ref="AB508:AF508"/>
    <mergeCell ref="AB509:AF509"/>
    <mergeCell ref="AB510:AF510"/>
    <mergeCell ref="W505:W507"/>
    <mergeCell ref="X505:X507"/>
    <mergeCell ref="Y505:Y507"/>
    <mergeCell ref="Z505:AA505"/>
    <mergeCell ref="AB505:AF505"/>
    <mergeCell ref="Z506:AA506"/>
    <mergeCell ref="AB506:AF506"/>
    <mergeCell ref="B505:C507"/>
    <mergeCell ref="D505:D507"/>
    <mergeCell ref="E505:H507"/>
    <mergeCell ref="I505:L507"/>
    <mergeCell ref="M505:M507"/>
    <mergeCell ref="N505:N507"/>
    <mergeCell ref="O505:O507"/>
    <mergeCell ref="W508:W510"/>
    <mergeCell ref="X508:X510"/>
    <mergeCell ref="Y508:Y510"/>
    <mergeCell ref="Z508:AA508"/>
    <mergeCell ref="Z509:AA509"/>
    <mergeCell ref="Z510:AA510"/>
    <mergeCell ref="P508:P510"/>
    <mergeCell ref="Q508:Q510"/>
    <mergeCell ref="R508:R510"/>
    <mergeCell ref="S508:S510"/>
    <mergeCell ref="T508:T510"/>
    <mergeCell ref="U508:U510"/>
    <mergeCell ref="V508:V510"/>
    <mergeCell ref="B508:C510"/>
    <mergeCell ref="D508:D510"/>
    <mergeCell ref="E508:H510"/>
    <mergeCell ref="I508:L510"/>
    <mergeCell ref="M508:M510"/>
    <mergeCell ref="N508:N510"/>
    <mergeCell ref="O508:O510"/>
    <mergeCell ref="P511:P513"/>
    <mergeCell ref="Q511:Q513"/>
    <mergeCell ref="R511:R513"/>
    <mergeCell ref="S511:S513"/>
    <mergeCell ref="T511:T513"/>
    <mergeCell ref="U511:U513"/>
    <mergeCell ref="V511:V513"/>
    <mergeCell ref="Z513:AA513"/>
    <mergeCell ref="AB513:AF513"/>
    <mergeCell ref="AB514:AF514"/>
    <mergeCell ref="AB515:AF515"/>
    <mergeCell ref="AB516:AF516"/>
    <mergeCell ref="W511:W513"/>
    <mergeCell ref="X511:X513"/>
    <mergeCell ref="Y511:Y513"/>
    <mergeCell ref="Z511:AA511"/>
    <mergeCell ref="AB511:AF511"/>
    <mergeCell ref="Z512:AA512"/>
    <mergeCell ref="AB512:AF512"/>
    <mergeCell ref="B511:C513"/>
    <mergeCell ref="D511:D513"/>
    <mergeCell ref="E511:H513"/>
    <mergeCell ref="I511:L513"/>
    <mergeCell ref="M511:M513"/>
    <mergeCell ref="N511:N513"/>
    <mergeCell ref="O511:O513"/>
    <mergeCell ref="W514:W516"/>
    <mergeCell ref="X514:X516"/>
    <mergeCell ref="Y514:Y516"/>
    <mergeCell ref="Z514:AA514"/>
    <mergeCell ref="Z515:AA515"/>
    <mergeCell ref="Z516:AA516"/>
    <mergeCell ref="P514:P516"/>
    <mergeCell ref="Q514:Q516"/>
    <mergeCell ref="R514:R516"/>
    <mergeCell ref="S514:S516"/>
    <mergeCell ref="T514:T516"/>
    <mergeCell ref="U514:U516"/>
    <mergeCell ref="V514:V516"/>
    <mergeCell ref="B514:C516"/>
    <mergeCell ref="D514:D516"/>
    <mergeCell ref="E514:H516"/>
    <mergeCell ref="I514:L516"/>
    <mergeCell ref="M514:M516"/>
    <mergeCell ref="N514:N516"/>
    <mergeCell ref="O514:O516"/>
    <mergeCell ref="P517:P519"/>
    <mergeCell ref="Q517:Q519"/>
    <mergeCell ref="R517:R519"/>
    <mergeCell ref="S517:S519"/>
    <mergeCell ref="T517:T519"/>
    <mergeCell ref="U517:U519"/>
    <mergeCell ref="V517:V519"/>
    <mergeCell ref="Z519:AA519"/>
    <mergeCell ref="AB519:AF519"/>
    <mergeCell ref="AB520:AF520"/>
    <mergeCell ref="AB521:AF521"/>
    <mergeCell ref="AB522:AF522"/>
    <mergeCell ref="W517:W519"/>
    <mergeCell ref="X517:X519"/>
    <mergeCell ref="Y517:Y519"/>
    <mergeCell ref="Z517:AA517"/>
    <mergeCell ref="AB517:AF517"/>
    <mergeCell ref="Z518:AA518"/>
    <mergeCell ref="AB518:AF518"/>
    <mergeCell ref="B517:C519"/>
    <mergeCell ref="D517:D519"/>
    <mergeCell ref="E517:H519"/>
    <mergeCell ref="I517:L519"/>
    <mergeCell ref="M517:M519"/>
    <mergeCell ref="N517:N519"/>
    <mergeCell ref="O517:O519"/>
    <mergeCell ref="W520:W522"/>
    <mergeCell ref="X520:X522"/>
    <mergeCell ref="Y520:Y522"/>
    <mergeCell ref="Z520:AA520"/>
    <mergeCell ref="Z521:AA521"/>
    <mergeCell ref="Z522:AA522"/>
    <mergeCell ref="P520:P522"/>
    <mergeCell ref="Q520:Q522"/>
    <mergeCell ref="R520:R522"/>
    <mergeCell ref="S520:S522"/>
    <mergeCell ref="T520:T522"/>
    <mergeCell ref="U520:U522"/>
    <mergeCell ref="V520:V522"/>
    <mergeCell ref="B520:C522"/>
    <mergeCell ref="D520:D522"/>
    <mergeCell ref="E520:H522"/>
    <mergeCell ref="I520:L522"/>
    <mergeCell ref="M520:M522"/>
    <mergeCell ref="N520:N522"/>
    <mergeCell ref="O520:O522"/>
    <mergeCell ref="P523:P525"/>
    <mergeCell ref="Q523:Q525"/>
    <mergeCell ref="R523:R525"/>
    <mergeCell ref="S523:S525"/>
    <mergeCell ref="T523:T525"/>
    <mergeCell ref="U523:U525"/>
    <mergeCell ref="V523:V525"/>
    <mergeCell ref="Z525:AA525"/>
    <mergeCell ref="AB525:AF525"/>
    <mergeCell ref="AB526:AF526"/>
    <mergeCell ref="AB527:AF527"/>
    <mergeCell ref="AB528:AF528"/>
    <mergeCell ref="W523:W525"/>
    <mergeCell ref="X523:X525"/>
    <mergeCell ref="Y523:Y525"/>
    <mergeCell ref="Z523:AA523"/>
    <mergeCell ref="AB523:AF523"/>
    <mergeCell ref="Z524:AA524"/>
    <mergeCell ref="AB524:AF524"/>
    <mergeCell ref="B523:C525"/>
    <mergeCell ref="D523:D525"/>
    <mergeCell ref="E523:H525"/>
    <mergeCell ref="I523:L525"/>
    <mergeCell ref="M523:M525"/>
    <mergeCell ref="N523:N525"/>
    <mergeCell ref="O523:O525"/>
    <mergeCell ref="W526:W528"/>
    <mergeCell ref="X526:X528"/>
    <mergeCell ref="Y526:Y528"/>
    <mergeCell ref="Z526:AA526"/>
    <mergeCell ref="Z527:AA527"/>
    <mergeCell ref="Z528:AA528"/>
    <mergeCell ref="P526:P528"/>
    <mergeCell ref="Q526:Q528"/>
    <mergeCell ref="R526:R528"/>
    <mergeCell ref="S526:S528"/>
    <mergeCell ref="T526:T528"/>
    <mergeCell ref="U526:U528"/>
    <mergeCell ref="V526:V528"/>
    <mergeCell ref="B526:C528"/>
    <mergeCell ref="D526:D528"/>
    <mergeCell ref="E526:H528"/>
    <mergeCell ref="I526:L528"/>
    <mergeCell ref="M526:M528"/>
    <mergeCell ref="N526:N528"/>
    <mergeCell ref="O526:O528"/>
    <mergeCell ref="P529:P531"/>
    <mergeCell ref="Q529:Q531"/>
    <mergeCell ref="R529:R531"/>
    <mergeCell ref="S529:S531"/>
    <mergeCell ref="T529:T531"/>
    <mergeCell ref="U529:U531"/>
    <mergeCell ref="V529:V531"/>
    <mergeCell ref="Z531:AA531"/>
    <mergeCell ref="AB531:AF531"/>
    <mergeCell ref="AB532:AF532"/>
    <mergeCell ref="AB533:AF533"/>
    <mergeCell ref="AB534:AF534"/>
    <mergeCell ref="W529:W531"/>
    <mergeCell ref="X529:X531"/>
    <mergeCell ref="Y529:Y531"/>
    <mergeCell ref="Z529:AA529"/>
    <mergeCell ref="AB529:AF529"/>
    <mergeCell ref="Z530:AA530"/>
    <mergeCell ref="AB530:AF530"/>
    <mergeCell ref="B529:C531"/>
    <mergeCell ref="D529:D531"/>
    <mergeCell ref="E529:H531"/>
    <mergeCell ref="I529:L531"/>
    <mergeCell ref="M529:M531"/>
    <mergeCell ref="N529:N531"/>
    <mergeCell ref="O529:O531"/>
    <mergeCell ref="W532:W534"/>
    <mergeCell ref="X532:X534"/>
    <mergeCell ref="Y532:Y534"/>
    <mergeCell ref="Z532:AA532"/>
    <mergeCell ref="Z533:AA533"/>
    <mergeCell ref="Z534:AA534"/>
    <mergeCell ref="P532:P534"/>
    <mergeCell ref="Q532:Q534"/>
    <mergeCell ref="R532:R534"/>
    <mergeCell ref="S532:S534"/>
    <mergeCell ref="T532:T534"/>
    <mergeCell ref="U532:U534"/>
    <mergeCell ref="V532:V534"/>
    <mergeCell ref="B532:C534"/>
    <mergeCell ref="D532:D534"/>
    <mergeCell ref="E532:H534"/>
    <mergeCell ref="I532:L534"/>
    <mergeCell ref="M532:M534"/>
    <mergeCell ref="N532:N534"/>
    <mergeCell ref="O532:O534"/>
    <mergeCell ref="P535:P537"/>
    <mergeCell ref="Q535:Q537"/>
    <mergeCell ref="R535:R537"/>
    <mergeCell ref="S535:S537"/>
    <mergeCell ref="T535:T537"/>
    <mergeCell ref="U535:U537"/>
    <mergeCell ref="V535:V537"/>
    <mergeCell ref="Z537:AA537"/>
    <mergeCell ref="AB537:AF537"/>
    <mergeCell ref="AB538:AF538"/>
    <mergeCell ref="AB539:AF539"/>
    <mergeCell ref="AB540:AF540"/>
    <mergeCell ref="W535:W537"/>
    <mergeCell ref="X535:X537"/>
    <mergeCell ref="Y535:Y537"/>
    <mergeCell ref="Z535:AA535"/>
    <mergeCell ref="AB535:AF535"/>
    <mergeCell ref="Z536:AA536"/>
    <mergeCell ref="AB536:AF536"/>
    <mergeCell ref="B535:C537"/>
    <mergeCell ref="D535:D537"/>
    <mergeCell ref="E535:H537"/>
    <mergeCell ref="I535:L537"/>
    <mergeCell ref="M535:M537"/>
    <mergeCell ref="N535:N537"/>
    <mergeCell ref="O535:O537"/>
    <mergeCell ref="W538:W540"/>
    <mergeCell ref="X538:X540"/>
    <mergeCell ref="Y538:Y540"/>
    <mergeCell ref="Z538:AA538"/>
    <mergeCell ref="Z539:AA539"/>
    <mergeCell ref="Z540:AA540"/>
    <mergeCell ref="P538:P540"/>
    <mergeCell ref="Q538:Q540"/>
    <mergeCell ref="R538:R540"/>
    <mergeCell ref="S538:S540"/>
    <mergeCell ref="T538:T540"/>
    <mergeCell ref="U538:U540"/>
    <mergeCell ref="V538:V540"/>
    <mergeCell ref="B538:C540"/>
    <mergeCell ref="D538:D540"/>
    <mergeCell ref="E538:H540"/>
    <mergeCell ref="I538:L540"/>
    <mergeCell ref="M538:M540"/>
    <mergeCell ref="N538:N540"/>
    <mergeCell ref="O538:O540"/>
    <mergeCell ref="P541:P543"/>
    <mergeCell ref="Q541:Q543"/>
    <mergeCell ref="R541:R543"/>
    <mergeCell ref="S541:S543"/>
    <mergeCell ref="T541:T543"/>
    <mergeCell ref="U541:U543"/>
    <mergeCell ref="V541:V543"/>
    <mergeCell ref="Z543:AA543"/>
    <mergeCell ref="AB543:AF543"/>
    <mergeCell ref="AB544:AF544"/>
    <mergeCell ref="AB545:AF545"/>
    <mergeCell ref="AB546:AF546"/>
    <mergeCell ref="W541:W543"/>
    <mergeCell ref="X541:X543"/>
    <mergeCell ref="Y541:Y543"/>
    <mergeCell ref="Z541:AA541"/>
    <mergeCell ref="AB541:AF541"/>
    <mergeCell ref="Z542:AA542"/>
    <mergeCell ref="AB542:AF542"/>
    <mergeCell ref="B541:C543"/>
    <mergeCell ref="D541:D543"/>
    <mergeCell ref="E541:H543"/>
    <mergeCell ref="I541:L543"/>
    <mergeCell ref="M541:M543"/>
    <mergeCell ref="N541:N543"/>
    <mergeCell ref="O541:O543"/>
    <mergeCell ref="W544:W546"/>
    <mergeCell ref="X544:X546"/>
    <mergeCell ref="Y544:Y546"/>
    <mergeCell ref="Z544:AA544"/>
    <mergeCell ref="Z545:AA545"/>
    <mergeCell ref="Z546:AA546"/>
    <mergeCell ref="P544:P546"/>
    <mergeCell ref="Q544:Q546"/>
    <mergeCell ref="R544:R546"/>
    <mergeCell ref="S544:S546"/>
    <mergeCell ref="T544:T546"/>
    <mergeCell ref="U544:U546"/>
    <mergeCell ref="V544:V546"/>
    <mergeCell ref="B544:C546"/>
    <mergeCell ref="D544:D546"/>
    <mergeCell ref="E544:H546"/>
    <mergeCell ref="I544:L546"/>
    <mergeCell ref="M544:M546"/>
    <mergeCell ref="N544:N546"/>
    <mergeCell ref="O544:O546"/>
    <mergeCell ref="P547:P549"/>
    <mergeCell ref="Q547:Q549"/>
    <mergeCell ref="R547:R549"/>
    <mergeCell ref="S547:S549"/>
    <mergeCell ref="T547:T549"/>
    <mergeCell ref="U547:U549"/>
    <mergeCell ref="V547:V549"/>
    <mergeCell ref="Z549:AA549"/>
    <mergeCell ref="AB549:AF549"/>
    <mergeCell ref="AB550:AF550"/>
    <mergeCell ref="AB551:AF551"/>
    <mergeCell ref="AB552:AF552"/>
    <mergeCell ref="W547:W549"/>
    <mergeCell ref="X547:X549"/>
    <mergeCell ref="Y547:Y549"/>
    <mergeCell ref="Z547:AA547"/>
    <mergeCell ref="AB547:AF547"/>
    <mergeCell ref="Z548:AA548"/>
    <mergeCell ref="AB548:AF548"/>
    <mergeCell ref="B547:C549"/>
    <mergeCell ref="D547:D549"/>
    <mergeCell ref="E547:H549"/>
    <mergeCell ref="I547:L549"/>
    <mergeCell ref="M547:M549"/>
    <mergeCell ref="N547:N549"/>
    <mergeCell ref="O547:O549"/>
    <mergeCell ref="W550:W552"/>
    <mergeCell ref="X550:X552"/>
    <mergeCell ref="Y550:Y552"/>
    <mergeCell ref="Z550:AA550"/>
    <mergeCell ref="Z551:AA551"/>
    <mergeCell ref="Z552:AA552"/>
    <mergeCell ref="P550:P552"/>
    <mergeCell ref="Q550:Q552"/>
    <mergeCell ref="R550:R552"/>
    <mergeCell ref="S550:S552"/>
    <mergeCell ref="T550:T552"/>
    <mergeCell ref="U550:U552"/>
    <mergeCell ref="V550:V552"/>
    <mergeCell ref="B550:C552"/>
    <mergeCell ref="D550:D552"/>
    <mergeCell ref="E550:H552"/>
    <mergeCell ref="I550:L552"/>
    <mergeCell ref="M550:M552"/>
    <mergeCell ref="N550:N552"/>
    <mergeCell ref="O550:O552"/>
    <mergeCell ref="P553:P555"/>
    <mergeCell ref="Q553:Q555"/>
    <mergeCell ref="R553:R555"/>
    <mergeCell ref="S553:S555"/>
    <mergeCell ref="T553:T555"/>
    <mergeCell ref="U553:U555"/>
    <mergeCell ref="V553:V555"/>
    <mergeCell ref="Z555:AA555"/>
    <mergeCell ref="AB555:AF555"/>
    <mergeCell ref="AB556:AF556"/>
    <mergeCell ref="AB557:AF557"/>
    <mergeCell ref="AB558:AF558"/>
    <mergeCell ref="W553:W555"/>
    <mergeCell ref="X553:X555"/>
    <mergeCell ref="Y553:Y555"/>
    <mergeCell ref="Z553:AA553"/>
    <mergeCell ref="AB553:AF553"/>
    <mergeCell ref="Z554:AA554"/>
    <mergeCell ref="AB554:AF554"/>
    <mergeCell ref="B553:C555"/>
    <mergeCell ref="D553:D555"/>
    <mergeCell ref="E553:H555"/>
    <mergeCell ref="I553:L555"/>
    <mergeCell ref="M553:M555"/>
    <mergeCell ref="N553:N555"/>
    <mergeCell ref="O553:O555"/>
    <mergeCell ref="W556:W558"/>
    <mergeCell ref="X556:X558"/>
    <mergeCell ref="Y556:Y558"/>
    <mergeCell ref="Z556:AA556"/>
    <mergeCell ref="Z557:AA557"/>
    <mergeCell ref="Z558:AA558"/>
    <mergeCell ref="P556:P558"/>
    <mergeCell ref="Q556:Q558"/>
    <mergeCell ref="R556:R558"/>
    <mergeCell ref="S556:S558"/>
    <mergeCell ref="T556:T558"/>
    <mergeCell ref="U556:U558"/>
    <mergeCell ref="V556:V558"/>
    <mergeCell ref="B556:C558"/>
    <mergeCell ref="D556:D558"/>
    <mergeCell ref="E556:H558"/>
    <mergeCell ref="I556:L558"/>
    <mergeCell ref="M556:M558"/>
    <mergeCell ref="N556:N558"/>
    <mergeCell ref="O556:O558"/>
    <mergeCell ref="P559:P561"/>
    <mergeCell ref="Q559:Q561"/>
    <mergeCell ref="R559:R561"/>
    <mergeCell ref="S559:S561"/>
    <mergeCell ref="T559:T561"/>
    <mergeCell ref="U559:U561"/>
    <mergeCell ref="V559:V561"/>
    <mergeCell ref="Z561:AA561"/>
    <mergeCell ref="AB561:AF561"/>
    <mergeCell ref="AB562:AF562"/>
    <mergeCell ref="AB563:AF563"/>
    <mergeCell ref="AB564:AF564"/>
    <mergeCell ref="W559:W561"/>
    <mergeCell ref="X559:X561"/>
    <mergeCell ref="Y559:Y561"/>
    <mergeCell ref="Z559:AA559"/>
    <mergeCell ref="AB559:AF559"/>
    <mergeCell ref="Z560:AA560"/>
    <mergeCell ref="AB560:AF560"/>
    <mergeCell ref="B559:C561"/>
    <mergeCell ref="D559:D561"/>
    <mergeCell ref="E559:H561"/>
    <mergeCell ref="I559:L561"/>
    <mergeCell ref="M559:M561"/>
    <mergeCell ref="N559:N561"/>
    <mergeCell ref="O559:O561"/>
    <mergeCell ref="W562:W564"/>
    <mergeCell ref="X562:X564"/>
    <mergeCell ref="Y562:Y564"/>
    <mergeCell ref="Z562:AA562"/>
    <mergeCell ref="Z563:AA563"/>
    <mergeCell ref="Z564:AA564"/>
    <mergeCell ref="P562:P564"/>
    <mergeCell ref="Q562:Q564"/>
    <mergeCell ref="R562:R564"/>
    <mergeCell ref="S562:S564"/>
    <mergeCell ref="T562:T564"/>
    <mergeCell ref="U562:U564"/>
    <mergeCell ref="V562:V564"/>
    <mergeCell ref="B562:C564"/>
    <mergeCell ref="D562:D564"/>
    <mergeCell ref="E562:H564"/>
    <mergeCell ref="I562:L564"/>
    <mergeCell ref="M562:M564"/>
    <mergeCell ref="N562:N564"/>
    <mergeCell ref="O562:O564"/>
    <mergeCell ref="P565:P567"/>
    <mergeCell ref="Q565:Q567"/>
    <mergeCell ref="R565:R567"/>
    <mergeCell ref="S565:S567"/>
    <mergeCell ref="T565:T567"/>
    <mergeCell ref="U565:U567"/>
    <mergeCell ref="V565:V567"/>
    <mergeCell ref="Z567:AA567"/>
    <mergeCell ref="AB567:AF567"/>
    <mergeCell ref="AB568:AF568"/>
    <mergeCell ref="AB569:AF569"/>
    <mergeCell ref="AB570:AF570"/>
    <mergeCell ref="W565:W567"/>
    <mergeCell ref="X565:X567"/>
    <mergeCell ref="Y565:Y567"/>
    <mergeCell ref="Z565:AA565"/>
    <mergeCell ref="AB565:AF565"/>
    <mergeCell ref="Z566:AA566"/>
    <mergeCell ref="AB566:AF566"/>
    <mergeCell ref="B565:C567"/>
    <mergeCell ref="D565:D567"/>
    <mergeCell ref="E565:H567"/>
    <mergeCell ref="I565:L567"/>
    <mergeCell ref="M565:M567"/>
    <mergeCell ref="N565:N567"/>
    <mergeCell ref="O565:O567"/>
    <mergeCell ref="W568:W570"/>
    <mergeCell ref="X568:X570"/>
    <mergeCell ref="Y568:Y570"/>
    <mergeCell ref="Z568:AA568"/>
    <mergeCell ref="Z569:AA569"/>
    <mergeCell ref="Z570:AA570"/>
    <mergeCell ref="P568:P570"/>
    <mergeCell ref="Q568:Q570"/>
    <mergeCell ref="R568:R570"/>
    <mergeCell ref="S568:S570"/>
    <mergeCell ref="T568:T570"/>
    <mergeCell ref="U568:U570"/>
    <mergeCell ref="V568:V570"/>
    <mergeCell ref="B568:C570"/>
    <mergeCell ref="D568:D570"/>
    <mergeCell ref="E568:H570"/>
    <mergeCell ref="I568:L570"/>
    <mergeCell ref="M568:M570"/>
    <mergeCell ref="N568:N570"/>
    <mergeCell ref="O568:O570"/>
    <mergeCell ref="P571:P573"/>
    <mergeCell ref="Q571:Q573"/>
    <mergeCell ref="R571:R573"/>
    <mergeCell ref="S571:S573"/>
    <mergeCell ref="T571:T573"/>
    <mergeCell ref="U571:U573"/>
    <mergeCell ref="V571:V573"/>
    <mergeCell ref="Z573:AA573"/>
    <mergeCell ref="AB573:AF573"/>
    <mergeCell ref="AB574:AF574"/>
    <mergeCell ref="AB575:AF575"/>
    <mergeCell ref="AB576:AF576"/>
    <mergeCell ref="W571:W573"/>
    <mergeCell ref="X571:X573"/>
    <mergeCell ref="Y571:Y573"/>
    <mergeCell ref="Z571:AA571"/>
    <mergeCell ref="AB571:AF571"/>
    <mergeCell ref="Z572:AA572"/>
    <mergeCell ref="AB572:AF572"/>
    <mergeCell ref="B571:C573"/>
    <mergeCell ref="D571:D573"/>
    <mergeCell ref="E571:H573"/>
    <mergeCell ref="I571:L573"/>
    <mergeCell ref="M571:M573"/>
    <mergeCell ref="N571:N573"/>
    <mergeCell ref="O571:O573"/>
    <mergeCell ref="W574:W576"/>
    <mergeCell ref="X574:X576"/>
    <mergeCell ref="Y574:Y576"/>
    <mergeCell ref="Z574:AA574"/>
    <mergeCell ref="Z575:AA575"/>
    <mergeCell ref="Z576:AA576"/>
    <mergeCell ref="P574:P576"/>
    <mergeCell ref="Q574:Q576"/>
    <mergeCell ref="R574:R576"/>
    <mergeCell ref="S574:S576"/>
    <mergeCell ref="T574:T576"/>
    <mergeCell ref="U574:U576"/>
    <mergeCell ref="V574:V576"/>
    <mergeCell ref="B574:C576"/>
    <mergeCell ref="D574:D576"/>
    <mergeCell ref="E574:H576"/>
    <mergeCell ref="I574:L576"/>
    <mergeCell ref="M574:M576"/>
    <mergeCell ref="N574:N576"/>
    <mergeCell ref="O574:O576"/>
    <mergeCell ref="P577:P579"/>
    <mergeCell ref="Q577:Q579"/>
    <mergeCell ref="R577:R579"/>
    <mergeCell ref="S577:S579"/>
    <mergeCell ref="T577:T579"/>
    <mergeCell ref="U577:U579"/>
    <mergeCell ref="V577:V579"/>
    <mergeCell ref="Z579:AA579"/>
    <mergeCell ref="AB579:AF579"/>
    <mergeCell ref="AB580:AF580"/>
    <mergeCell ref="AB581:AF581"/>
    <mergeCell ref="AB582:AF582"/>
    <mergeCell ref="W577:W579"/>
    <mergeCell ref="X577:X579"/>
    <mergeCell ref="Y577:Y579"/>
    <mergeCell ref="Z577:AA577"/>
    <mergeCell ref="AB577:AF577"/>
    <mergeCell ref="Z578:AA578"/>
    <mergeCell ref="AB578:AF578"/>
    <mergeCell ref="B577:C579"/>
    <mergeCell ref="D577:D579"/>
    <mergeCell ref="E577:H579"/>
    <mergeCell ref="I577:L579"/>
    <mergeCell ref="M577:M579"/>
    <mergeCell ref="N577:N579"/>
    <mergeCell ref="O577:O579"/>
    <mergeCell ref="W580:W582"/>
    <mergeCell ref="X580:X582"/>
    <mergeCell ref="Y580:Y582"/>
    <mergeCell ref="Z580:AA580"/>
    <mergeCell ref="Z581:AA581"/>
    <mergeCell ref="Z582:AA582"/>
    <mergeCell ref="P580:P582"/>
    <mergeCell ref="Q580:Q582"/>
    <mergeCell ref="R580:R582"/>
    <mergeCell ref="S580:S582"/>
    <mergeCell ref="T580:T582"/>
    <mergeCell ref="U580:U582"/>
    <mergeCell ref="V580:V582"/>
    <mergeCell ref="B580:C582"/>
    <mergeCell ref="D580:D582"/>
    <mergeCell ref="E580:H582"/>
    <mergeCell ref="I580:L582"/>
    <mergeCell ref="M580:M582"/>
    <mergeCell ref="N580:N582"/>
    <mergeCell ref="O580:O582"/>
    <mergeCell ref="P583:P585"/>
    <mergeCell ref="Q583:Q585"/>
    <mergeCell ref="R583:R585"/>
    <mergeCell ref="S583:S585"/>
    <mergeCell ref="T583:T585"/>
    <mergeCell ref="U583:U585"/>
    <mergeCell ref="V583:V585"/>
    <mergeCell ref="Z585:AA585"/>
    <mergeCell ref="AB585:AF585"/>
    <mergeCell ref="AB586:AF586"/>
    <mergeCell ref="AB587:AF587"/>
    <mergeCell ref="AB588:AF588"/>
    <mergeCell ref="W583:W585"/>
    <mergeCell ref="X583:X585"/>
    <mergeCell ref="Y583:Y585"/>
    <mergeCell ref="Z583:AA583"/>
    <mergeCell ref="AB583:AF583"/>
    <mergeCell ref="Z584:AA584"/>
    <mergeCell ref="AB584:AF584"/>
    <mergeCell ref="B583:C585"/>
    <mergeCell ref="D583:D585"/>
    <mergeCell ref="E583:H585"/>
    <mergeCell ref="I583:L585"/>
    <mergeCell ref="M583:M585"/>
    <mergeCell ref="N583:N585"/>
    <mergeCell ref="O583:O585"/>
    <mergeCell ref="W586:W588"/>
    <mergeCell ref="X586:X588"/>
    <mergeCell ref="Y586:Y588"/>
    <mergeCell ref="Z586:AA586"/>
    <mergeCell ref="Z587:AA587"/>
    <mergeCell ref="Z588:AA588"/>
    <mergeCell ref="P586:P588"/>
    <mergeCell ref="Q586:Q588"/>
    <mergeCell ref="R586:R588"/>
    <mergeCell ref="S586:S588"/>
    <mergeCell ref="T586:T588"/>
    <mergeCell ref="U586:U588"/>
    <mergeCell ref="V586:V588"/>
    <mergeCell ref="B586:C588"/>
    <mergeCell ref="D586:D588"/>
    <mergeCell ref="E586:H588"/>
    <mergeCell ref="I586:L588"/>
    <mergeCell ref="M586:M588"/>
    <mergeCell ref="N586:N588"/>
    <mergeCell ref="O586:O588"/>
    <mergeCell ref="P589:P591"/>
    <mergeCell ref="Q589:Q591"/>
    <mergeCell ref="R589:R591"/>
    <mergeCell ref="S589:S591"/>
    <mergeCell ref="T589:T591"/>
    <mergeCell ref="U589:U591"/>
    <mergeCell ref="V589:V591"/>
    <mergeCell ref="Z591:AA591"/>
    <mergeCell ref="AB591:AF591"/>
    <mergeCell ref="AB592:AF592"/>
    <mergeCell ref="AB593:AF593"/>
    <mergeCell ref="AB594:AF594"/>
    <mergeCell ref="W589:W591"/>
    <mergeCell ref="X589:X591"/>
    <mergeCell ref="Y589:Y591"/>
    <mergeCell ref="Z589:AA589"/>
    <mergeCell ref="AB589:AF589"/>
    <mergeCell ref="Z590:AA590"/>
    <mergeCell ref="AB590:AF590"/>
    <mergeCell ref="B589:C591"/>
    <mergeCell ref="D589:D591"/>
    <mergeCell ref="E589:H591"/>
    <mergeCell ref="I589:L591"/>
    <mergeCell ref="M589:M591"/>
    <mergeCell ref="N589:N591"/>
    <mergeCell ref="O589:O591"/>
    <mergeCell ref="W592:W594"/>
    <mergeCell ref="X592:X594"/>
    <mergeCell ref="Y592:Y594"/>
    <mergeCell ref="Z592:AA592"/>
    <mergeCell ref="Z593:AA593"/>
    <mergeCell ref="Z594:AA594"/>
    <mergeCell ref="P592:P594"/>
    <mergeCell ref="Q592:Q594"/>
    <mergeCell ref="R592:R594"/>
    <mergeCell ref="S592:S594"/>
    <mergeCell ref="T592:T594"/>
    <mergeCell ref="U592:U594"/>
    <mergeCell ref="V592:V594"/>
    <mergeCell ref="B592:C594"/>
    <mergeCell ref="D592:D594"/>
    <mergeCell ref="E592:H594"/>
    <mergeCell ref="I592:L594"/>
    <mergeCell ref="M592:M594"/>
    <mergeCell ref="N592:N594"/>
    <mergeCell ref="O592:O594"/>
    <mergeCell ref="P595:P597"/>
    <mergeCell ref="Q595:Q597"/>
    <mergeCell ref="R595:R597"/>
    <mergeCell ref="S595:S597"/>
    <mergeCell ref="T595:T597"/>
    <mergeCell ref="U595:U597"/>
    <mergeCell ref="V595:V597"/>
    <mergeCell ref="Z597:AA597"/>
    <mergeCell ref="AB597:AF597"/>
    <mergeCell ref="AB598:AF598"/>
    <mergeCell ref="AB599:AF599"/>
    <mergeCell ref="AB600:AF600"/>
    <mergeCell ref="W595:W597"/>
    <mergeCell ref="X595:X597"/>
    <mergeCell ref="Y595:Y597"/>
    <mergeCell ref="Z595:AA595"/>
    <mergeCell ref="AB595:AF595"/>
    <mergeCell ref="Z596:AA596"/>
    <mergeCell ref="AB596:AF596"/>
    <mergeCell ref="B595:C597"/>
    <mergeCell ref="D595:D597"/>
    <mergeCell ref="E595:H597"/>
    <mergeCell ref="I595:L597"/>
    <mergeCell ref="M595:M597"/>
    <mergeCell ref="N595:N597"/>
    <mergeCell ref="O595:O597"/>
    <mergeCell ref="W598:W600"/>
    <mergeCell ref="X598:X600"/>
    <mergeCell ref="Y598:Y600"/>
    <mergeCell ref="Z598:AA598"/>
    <mergeCell ref="Z599:AA599"/>
    <mergeCell ref="Z600:AA600"/>
    <mergeCell ref="P598:P600"/>
    <mergeCell ref="Q598:Q600"/>
    <mergeCell ref="R598:R600"/>
    <mergeCell ref="S598:S600"/>
    <mergeCell ref="T598:T600"/>
    <mergeCell ref="U598:U600"/>
    <mergeCell ref="V598:V600"/>
    <mergeCell ref="B598:C600"/>
    <mergeCell ref="D598:D600"/>
    <mergeCell ref="E598:H600"/>
    <mergeCell ref="I598:L600"/>
    <mergeCell ref="M598:M600"/>
    <mergeCell ref="N598:N600"/>
    <mergeCell ref="O598:O600"/>
    <mergeCell ref="P601:P603"/>
    <mergeCell ref="Q601:Q603"/>
    <mergeCell ref="R601:R603"/>
    <mergeCell ref="S601:S603"/>
    <mergeCell ref="T601:T603"/>
    <mergeCell ref="U601:U603"/>
    <mergeCell ref="V601:V603"/>
    <mergeCell ref="Z603:AA603"/>
    <mergeCell ref="AB603:AF603"/>
    <mergeCell ref="AB604:AF604"/>
    <mergeCell ref="AB605:AF605"/>
    <mergeCell ref="AB606:AF606"/>
    <mergeCell ref="W601:W603"/>
    <mergeCell ref="X601:X603"/>
    <mergeCell ref="Y601:Y603"/>
    <mergeCell ref="Z601:AA601"/>
    <mergeCell ref="AB601:AF601"/>
    <mergeCell ref="Z602:AA602"/>
    <mergeCell ref="AB602:AF602"/>
    <mergeCell ref="B601:C603"/>
    <mergeCell ref="D601:D603"/>
    <mergeCell ref="E601:H603"/>
    <mergeCell ref="I601:L603"/>
    <mergeCell ref="M601:M603"/>
    <mergeCell ref="N601:N603"/>
    <mergeCell ref="O601:O603"/>
    <mergeCell ref="W604:W606"/>
    <mergeCell ref="X604:X606"/>
    <mergeCell ref="Y604:Y606"/>
    <mergeCell ref="Z604:AA604"/>
    <mergeCell ref="Z605:AA605"/>
    <mergeCell ref="Z606:AA606"/>
    <mergeCell ref="P604:P606"/>
    <mergeCell ref="Q604:Q606"/>
    <mergeCell ref="R604:R606"/>
    <mergeCell ref="S604:S606"/>
    <mergeCell ref="T604:T606"/>
    <mergeCell ref="U604:U606"/>
    <mergeCell ref="V604:V606"/>
    <mergeCell ref="B604:C606"/>
    <mergeCell ref="D604:D606"/>
    <mergeCell ref="E604:H606"/>
    <mergeCell ref="I604:L606"/>
    <mergeCell ref="M604:M606"/>
    <mergeCell ref="N604:N606"/>
    <mergeCell ref="O604:O606"/>
    <mergeCell ref="P607:P609"/>
    <mergeCell ref="Q607:Q609"/>
    <mergeCell ref="R607:R609"/>
    <mergeCell ref="S607:S609"/>
    <mergeCell ref="T607:T609"/>
    <mergeCell ref="U607:U609"/>
    <mergeCell ref="V607:V609"/>
    <mergeCell ref="Z609:AA609"/>
    <mergeCell ref="AB609:AF609"/>
    <mergeCell ref="AB610:AF610"/>
    <mergeCell ref="AB611:AF611"/>
    <mergeCell ref="AB612:AF612"/>
    <mergeCell ref="W607:W609"/>
    <mergeCell ref="X607:X609"/>
    <mergeCell ref="Y607:Y609"/>
    <mergeCell ref="Z607:AA607"/>
    <mergeCell ref="AB607:AF607"/>
    <mergeCell ref="Z608:AA608"/>
    <mergeCell ref="AB608:AF608"/>
    <mergeCell ref="B607:C609"/>
    <mergeCell ref="D607:D609"/>
    <mergeCell ref="E607:H609"/>
    <mergeCell ref="I607:L609"/>
    <mergeCell ref="M607:M609"/>
    <mergeCell ref="N607:N609"/>
    <mergeCell ref="O607:O609"/>
    <mergeCell ref="W610:W612"/>
    <mergeCell ref="X610:X612"/>
    <mergeCell ref="Y610:Y612"/>
    <mergeCell ref="Z610:AA610"/>
    <mergeCell ref="Z611:AA611"/>
    <mergeCell ref="Z612:AA612"/>
    <mergeCell ref="P610:P612"/>
    <mergeCell ref="Q610:Q612"/>
    <mergeCell ref="R610:R612"/>
    <mergeCell ref="S610:S612"/>
    <mergeCell ref="T610:T612"/>
    <mergeCell ref="U610:U612"/>
    <mergeCell ref="V610:V612"/>
    <mergeCell ref="B610:C612"/>
    <mergeCell ref="D610:D612"/>
    <mergeCell ref="E610:H612"/>
    <mergeCell ref="I610:L612"/>
    <mergeCell ref="M610:M612"/>
    <mergeCell ref="N610:N612"/>
    <mergeCell ref="O610:O612"/>
    <mergeCell ref="P613:P615"/>
    <mergeCell ref="Q613:Q615"/>
    <mergeCell ref="R613:R615"/>
    <mergeCell ref="S613:S615"/>
    <mergeCell ref="T613:T615"/>
    <mergeCell ref="U613:U615"/>
    <mergeCell ref="V613:V615"/>
    <mergeCell ref="Z615:AA615"/>
    <mergeCell ref="AB615:AF615"/>
    <mergeCell ref="AB616:AF616"/>
    <mergeCell ref="AB617:AF617"/>
    <mergeCell ref="AB618:AF618"/>
    <mergeCell ref="W613:W615"/>
    <mergeCell ref="X613:X615"/>
    <mergeCell ref="Y613:Y615"/>
    <mergeCell ref="Z613:AA613"/>
    <mergeCell ref="AB613:AF613"/>
    <mergeCell ref="Z614:AA614"/>
    <mergeCell ref="AB614:AF614"/>
    <mergeCell ref="B613:C615"/>
    <mergeCell ref="D613:D615"/>
    <mergeCell ref="E613:H615"/>
    <mergeCell ref="I613:L615"/>
    <mergeCell ref="M613:M615"/>
    <mergeCell ref="N613:N615"/>
    <mergeCell ref="O613:O615"/>
    <mergeCell ref="W616:W618"/>
    <mergeCell ref="X616:X618"/>
    <mergeCell ref="Y616:Y618"/>
    <mergeCell ref="Z616:AA616"/>
    <mergeCell ref="Z617:AA617"/>
    <mergeCell ref="Z618:AA618"/>
    <mergeCell ref="P616:P618"/>
    <mergeCell ref="Q616:Q618"/>
    <mergeCell ref="R616:R618"/>
    <mergeCell ref="S616:S618"/>
    <mergeCell ref="T616:T618"/>
    <mergeCell ref="U616:U618"/>
    <mergeCell ref="V616:V618"/>
    <mergeCell ref="B616:C618"/>
    <mergeCell ref="D616:D618"/>
    <mergeCell ref="E616:H618"/>
    <mergeCell ref="I616:L618"/>
    <mergeCell ref="M616:M618"/>
    <mergeCell ref="N616:N618"/>
    <mergeCell ref="O616:O618"/>
  </mergeCells>
  <conditionalFormatting sqref="B16 P18:Q21 B23:B1008">
    <cfRule type="cellIs" dxfId="0" priority="1" operator="equal">
      <formula>"Valid"</formula>
    </cfRule>
  </conditionalFormatting>
  <conditionalFormatting sqref="B16 P18:Q21 B23:B1008">
    <cfRule type="cellIs" dxfId="5" priority="2" operator="equal">
      <formula>"Unused"</formula>
    </cfRule>
  </conditionalFormatting>
  <conditionalFormatting sqref="B16 P18:Q21 B23:B1008">
    <cfRule type="expression" dxfId="11" priority="3">
      <formula>NOT(OR(B16="Valid",B16="Unused"))</formula>
    </cfRule>
  </conditionalFormatting>
  <conditionalFormatting sqref="D17 H17 N24 R24">
    <cfRule type="expression" dxfId="6" priority="4">
      <formula>NOT($AJ$3)</formula>
    </cfRule>
  </conditionalFormatting>
  <conditionalFormatting sqref="D18 H18 D20 H20">
    <cfRule type="expression" dxfId="25" priority="5">
      <formula>NOT($AJ$3)</formula>
    </cfRule>
  </conditionalFormatting>
  <conditionalFormatting sqref="D19 H19 D21 H21">
    <cfRule type="expression" dxfId="8" priority="6">
      <formula>NOT($AJ$3)</formula>
    </cfRule>
  </conditionalFormatting>
  <conditionalFormatting sqref="N25:N1008 R25:R1008">
    <cfRule type="expression" dxfId="25" priority="7">
      <formula>AND(NOT($AJ$3),MOD(ROW()-1, 6)&lt;3)</formula>
    </cfRule>
  </conditionalFormatting>
  <conditionalFormatting sqref="N25:N1008 R25:R1008">
    <cfRule type="expression" dxfId="8" priority="8">
      <formula>AND(NOT($AJ$3),MOD(ROW()-1, 6)&gt;=3)</formula>
    </cfRule>
  </conditionalFormatting>
  <conditionalFormatting sqref="D16:K16 B18:C21 N23:U23">
    <cfRule type="expression" dxfId="6" priority="9">
      <formula>$AI$3</formula>
    </cfRule>
  </conditionalFormatting>
  <conditionalFormatting sqref="E17 I17 O24 S24">
    <cfRule type="expression" dxfId="6" priority="10">
      <formula>NOT($AK$3)</formula>
    </cfRule>
  </conditionalFormatting>
  <conditionalFormatting sqref="E18 I18 E20 I20">
    <cfRule type="expression" dxfId="25" priority="11">
      <formula>NOT($AK$3)</formula>
    </cfRule>
  </conditionalFormatting>
  <conditionalFormatting sqref="E19 I19 E21 I21">
    <cfRule type="expression" dxfId="8" priority="12">
      <formula>NOT($AK$3)</formula>
    </cfRule>
  </conditionalFormatting>
  <conditionalFormatting sqref="O25:O1008 S25:S1008">
    <cfRule type="expression" dxfId="25" priority="13">
      <formula>AND(NOT($AK$3),MOD(ROW()-1, 6)&lt;3)</formula>
    </cfRule>
  </conditionalFormatting>
  <conditionalFormatting sqref="O25:O1008 S25:S1008">
    <cfRule type="expression" dxfId="8" priority="14">
      <formula>AND(NOT($AK$3),MOD(ROW()-1, 6)&gt;=3)</formula>
    </cfRule>
  </conditionalFormatting>
  <conditionalFormatting sqref="F17 J17 P24 T24">
    <cfRule type="expression" dxfId="6" priority="15">
      <formula>NOT($AL$3)</formula>
    </cfRule>
  </conditionalFormatting>
  <conditionalFormatting sqref="F18 J18 F20 J20">
    <cfRule type="expression" dxfId="25" priority="16">
      <formula>NOT($AL$3)</formula>
    </cfRule>
  </conditionalFormatting>
  <conditionalFormatting sqref="F19 J19 F21 J21">
    <cfRule type="expression" dxfId="8" priority="17">
      <formula>NOT($AL$3)</formula>
    </cfRule>
  </conditionalFormatting>
  <conditionalFormatting sqref="G17 K17 Q24 U24">
    <cfRule type="expression" dxfId="6" priority="18">
      <formula>NOT($AM$3)</formula>
    </cfRule>
  </conditionalFormatting>
  <conditionalFormatting sqref="G18 K18 G20 K20">
    <cfRule type="expression" dxfId="25" priority="19">
      <formula>NOT($AM$3)</formula>
    </cfRule>
  </conditionalFormatting>
  <conditionalFormatting sqref="G19 K19 G21 K21">
    <cfRule type="expression" dxfId="8" priority="20">
      <formula>NOT($AM$3)</formula>
    </cfRule>
  </conditionalFormatting>
  <conditionalFormatting sqref="P25:P1008 T25:T1008">
    <cfRule type="expression" dxfId="25" priority="21">
      <formula>AND(NOT($AL$3),MOD(ROW()-1, 6)&lt;3)</formula>
    </cfRule>
  </conditionalFormatting>
  <conditionalFormatting sqref="P25:P1008 T25:T1008">
    <cfRule type="expression" dxfId="8" priority="22">
      <formula>AND(NOT($AL$3),MOD(ROW()-1, 6)&gt;=3)</formula>
    </cfRule>
  </conditionalFormatting>
  <conditionalFormatting sqref="Q25:Q1008 U25:U1008">
    <cfRule type="expression" dxfId="25" priority="23">
      <formula>AND(NOT($AM$3),MOD(ROW()-1, 6)&lt;3)</formula>
    </cfRule>
  </conditionalFormatting>
  <conditionalFormatting sqref="Q25:Q1008 U25:U1008">
    <cfRule type="expression" dxfId="8" priority="24">
      <formula>AND(NOT($AM$3),MOD(ROW()-1, 6)&gt;=3)</formula>
    </cfRule>
  </conditionalFormatting>
  <conditionalFormatting sqref="AG24">
    <cfRule type="expression" dxfId="6" priority="25">
      <formula>OR(NOT($AN$3),NOT($AP$3))</formula>
    </cfRule>
  </conditionalFormatting>
  <conditionalFormatting sqref="AH24">
    <cfRule type="expression" dxfId="6" priority="26">
      <formula>OR(NOT($AO$3),NOT($AP$3))</formula>
    </cfRule>
  </conditionalFormatting>
  <conditionalFormatting sqref="AH25:AH1008">
    <cfRule type="expression" dxfId="25" priority="27">
      <formula>AND(OR(NOT($AO$3),NOT($AP$3)),MOD(ROW()-1, 6)&lt;3)</formula>
    </cfRule>
  </conditionalFormatting>
  <conditionalFormatting sqref="AH25:AH1008">
    <cfRule type="expression" dxfId="8" priority="28">
      <formula>AND(OR(NOT($AO$3),NOT($AP$3)),MOD(ROW()-1, 6)&gt;=3)</formula>
    </cfRule>
  </conditionalFormatting>
  <conditionalFormatting sqref="AG25:AG1008">
    <cfRule type="expression" dxfId="25" priority="29">
      <formula>AND(OR(NOT($AN$3),NOT($AP$3)),MOD(ROW()-1, 6)&lt;3)</formula>
    </cfRule>
  </conditionalFormatting>
  <conditionalFormatting sqref="AG25:AG1008">
    <cfRule type="expression" dxfId="8" priority="30">
      <formula>AND(OR(NOT($AN$3),NOT($AP$3)),MOD(ROW()-1, 6)&gt;=3)</formula>
    </cfRule>
  </conditionalFormatting>
  <conditionalFormatting sqref="L16:O16 V23:Y23">
    <cfRule type="expression" dxfId="6" priority="31">
      <formula>OR($AI$3,NOT($AP$3))</formula>
    </cfRule>
  </conditionalFormatting>
  <conditionalFormatting sqref="L17 V24">
    <cfRule type="expression" dxfId="6" priority="32">
      <formula>OR(NOT($AJ$3),NOT($AP$3))</formula>
    </cfRule>
  </conditionalFormatting>
  <conditionalFormatting sqref="M17 W24">
    <cfRule type="expression" dxfId="6" priority="33">
      <formula>OR(NOT($AK$3),NOT($AP$3))</formula>
    </cfRule>
  </conditionalFormatting>
  <conditionalFormatting sqref="N17 X24">
    <cfRule type="expression" dxfId="6" priority="34">
      <formula>OR(NOT($AL$3),NOT($AP$3))</formula>
    </cfRule>
  </conditionalFormatting>
  <conditionalFormatting sqref="O17 Y24">
    <cfRule type="expression" dxfId="6" priority="35">
      <formula>OR(NOT($AM$3),NOT($AP$3))</formula>
    </cfRule>
  </conditionalFormatting>
  <conditionalFormatting sqref="L18 L20">
    <cfRule type="expression" dxfId="25" priority="36">
      <formula>OR(NOT($AJ$3),NOT($AP$3))</formula>
    </cfRule>
  </conditionalFormatting>
  <conditionalFormatting sqref="L19 L21">
    <cfRule type="expression" dxfId="8" priority="37">
      <formula>OR(NOT($AJ$3),NOT($AP$3))</formula>
    </cfRule>
  </conditionalFormatting>
  <conditionalFormatting sqref="M18 M20">
    <cfRule type="expression" dxfId="25" priority="38">
      <formula>OR(NOT($AK$3),NOT($AP$3))</formula>
    </cfRule>
  </conditionalFormatting>
  <conditionalFormatting sqref="M19 M21">
    <cfRule type="expression" dxfId="8" priority="39">
      <formula>OR(NOT($AK$3),NOT($AP$3))</formula>
    </cfRule>
  </conditionalFormatting>
  <conditionalFormatting sqref="N18 N20">
    <cfRule type="expression" dxfId="25" priority="40">
      <formula>OR(NOT($AL$3),NOT($AP$3))</formula>
    </cfRule>
  </conditionalFormatting>
  <conditionalFormatting sqref="N19 N21">
    <cfRule type="expression" dxfId="8" priority="41">
      <formula>OR(NOT($AL$3),NOT($AP$3))</formula>
    </cfRule>
  </conditionalFormatting>
  <conditionalFormatting sqref="O18 O20">
    <cfRule type="expression" dxfId="25" priority="42">
      <formula>OR(NOT($AM$3),NOT($AP$3))</formula>
    </cfRule>
  </conditionalFormatting>
  <conditionalFormatting sqref="O19 O21">
    <cfRule type="expression" dxfId="8" priority="43">
      <formula>OR(NOT($AM$3),NOT($AP$3))</formula>
    </cfRule>
  </conditionalFormatting>
  <conditionalFormatting sqref="V25:V1008">
    <cfRule type="expression" dxfId="25" priority="44">
      <formula>AND(OR(NOT($AJ$3),NOT($AP$3)),MOD(ROW()-1, 6)&lt;3)</formula>
    </cfRule>
  </conditionalFormatting>
  <conditionalFormatting sqref="V25:V1008">
    <cfRule type="expression" dxfId="8" priority="45">
      <formula>AND(OR(NOT($AJ$3),NOT($AP$3)),MOD(ROW()-1, 6)&gt;=3)</formula>
    </cfRule>
  </conditionalFormatting>
  <conditionalFormatting sqref="W25:W1008">
    <cfRule type="expression" dxfId="25" priority="46">
      <formula>AND(OR(NOT($AK$3),NOT($AP$3)),MOD(ROW()-1, 6)&lt;3)</formula>
    </cfRule>
  </conditionalFormatting>
  <conditionalFormatting sqref="W25:W1008">
    <cfRule type="expression" dxfId="8" priority="47">
      <formula>AND(OR(NOT($AK$3),NOT($AP$3)),MOD(ROW()-1, 6)&gt;=3)</formula>
    </cfRule>
  </conditionalFormatting>
  <conditionalFormatting sqref="X25:X1008">
    <cfRule type="expression" dxfId="25" priority="48">
      <formula>AND(OR(NOT($AL$3),NOT($AP$3)),MOD(ROW()-1, 6)&lt;3)</formula>
    </cfRule>
  </conditionalFormatting>
  <conditionalFormatting sqref="X25:X1008">
    <cfRule type="expression" dxfId="8" priority="49">
      <formula>AND(OR(NOT($AL$3),NOT($AP$3)),MOD(ROW()-1, 6)&gt;=3)</formula>
    </cfRule>
  </conditionalFormatting>
  <conditionalFormatting sqref="Y25:Y1008">
    <cfRule type="expression" dxfId="25" priority="50">
      <formula>AND(OR(NOT($AM$3),NOT($AP$3)),MOD(ROW()-1, 6)&lt;3)</formula>
    </cfRule>
  </conditionalFormatting>
  <conditionalFormatting sqref="Y25:Y1008">
    <cfRule type="expression" dxfId="8" priority="51">
      <formula>AND(OR(NOT($AM$3),NOT($AP$3)),MOD(ROW()-1, 6)&gt;=3)</formula>
    </cfRule>
  </conditionalFormatting>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1.43"/>
    <col customWidth="1" min="3" max="3" width="18.57"/>
    <col customWidth="1" min="4" max="4" width="10.0"/>
    <col customWidth="1" min="5" max="5" width="7.0"/>
    <col customWidth="1" min="6" max="6" width="8.71"/>
    <col customWidth="1" min="7" max="7" width="10.0"/>
    <col customWidth="1" min="8" max="26" width="8.71"/>
  </cols>
  <sheetData>
    <row r="2" ht="112.5" customHeight="1">
      <c r="B2" s="126" t="str">
        <f>IFERROR(__xludf.DUMMYFUNCTION("IF(ISBLANK(E2), ""Missing"", IFERROR(IF(FILTER(B6:B9, C6:C9=$E$2)=""Selected"", ""Valid"", FILTER(B6:B9, C6:C9=$E$2)), ""Unknown Method""))"),"Valid")</f>
        <v>Valid</v>
      </c>
      <c r="C2" s="127" t="s">
        <v>105</v>
      </c>
      <c r="D2" s="51"/>
      <c r="E2" s="129" t="s">
        <v>155</v>
      </c>
      <c r="H2" s="132" t="s">
        <v>157</v>
      </c>
      <c r="I2" s="51"/>
      <c r="J2" s="51"/>
      <c r="K2" s="51"/>
      <c r="L2" s="51"/>
      <c r="M2" s="51"/>
      <c r="N2" s="57"/>
    </row>
    <row r="3" ht="15.0" customHeight="1"/>
    <row r="4" ht="15.0" customHeight="1">
      <c r="B4" s="137" t="s">
        <v>161</v>
      </c>
      <c r="C4" s="15"/>
      <c r="D4" s="15"/>
      <c r="E4" s="15"/>
      <c r="F4" s="15"/>
      <c r="G4" s="15"/>
      <c r="H4" s="15"/>
      <c r="I4" s="15"/>
      <c r="J4" s="15"/>
      <c r="K4" s="15"/>
      <c r="L4" s="15"/>
      <c r="M4" s="15"/>
      <c r="N4" s="4"/>
    </row>
    <row r="5" ht="15.0" customHeight="1">
      <c r="B5" s="25"/>
      <c r="C5" s="28"/>
      <c r="D5" s="28"/>
      <c r="E5" s="28"/>
      <c r="F5" s="28"/>
      <c r="G5" s="28"/>
      <c r="H5" s="28"/>
      <c r="I5" s="28"/>
      <c r="J5" s="28"/>
      <c r="K5" s="28"/>
      <c r="L5" s="28"/>
      <c r="M5" s="28"/>
      <c r="N5" s="26"/>
    </row>
    <row r="6" ht="52.5" customHeight="1">
      <c r="B6" s="149" t="str">
        <f>IF($E$2=C6, IF(B12="Active", "Selected", "Errored"), "Disabled")</f>
        <v>Disabled</v>
      </c>
      <c r="C6" s="151" t="s">
        <v>167</v>
      </c>
      <c r="D6" s="152" t="s">
        <v>168</v>
      </c>
      <c r="E6" s="154"/>
      <c r="F6" s="154"/>
      <c r="G6" s="154"/>
      <c r="H6" s="154"/>
      <c r="I6" s="154"/>
      <c r="J6" s="154"/>
      <c r="K6" s="154"/>
      <c r="L6" s="154"/>
      <c r="M6" s="154"/>
      <c r="N6" s="158"/>
    </row>
    <row r="7" ht="52.5" customHeight="1">
      <c r="B7" s="149" t="str">
        <f>IF($E$2=C7, "Selected", "Disabled")</f>
        <v>Disabled</v>
      </c>
      <c r="C7" s="151" t="s">
        <v>171</v>
      </c>
      <c r="D7" s="163" t="s">
        <v>172</v>
      </c>
      <c r="E7" s="165"/>
      <c r="F7" s="165"/>
      <c r="G7" s="165"/>
      <c r="H7" s="165"/>
      <c r="I7" s="165"/>
      <c r="J7" s="165"/>
      <c r="K7" s="165"/>
      <c r="L7" s="165"/>
      <c r="M7" s="165"/>
      <c r="N7" s="166"/>
    </row>
    <row r="8" ht="52.5" customHeight="1">
      <c r="B8" s="149" t="str">
        <f>IF($E$2=C8, IF(B17="Active", "Selected", "Errored"), "Disabled")</f>
        <v>Selected</v>
      </c>
      <c r="C8" s="151" t="s">
        <v>155</v>
      </c>
      <c r="D8" s="152" t="s">
        <v>178</v>
      </c>
      <c r="E8" s="154"/>
      <c r="F8" s="154"/>
      <c r="G8" s="154"/>
      <c r="H8" s="154"/>
      <c r="I8" s="154"/>
      <c r="J8" s="154"/>
      <c r="K8" s="154"/>
      <c r="L8" s="154"/>
      <c r="M8" s="154"/>
      <c r="N8" s="158"/>
    </row>
    <row r="9" ht="52.5" customHeight="1">
      <c r="B9" s="149" t="str">
        <f>IF($E$2=C9, "Selected", "Disabled")</f>
        <v>Disabled</v>
      </c>
      <c r="C9" s="151" t="s">
        <v>182</v>
      </c>
      <c r="D9" s="163" t="s">
        <v>183</v>
      </c>
      <c r="E9" s="165"/>
      <c r="F9" s="165"/>
      <c r="G9" s="165"/>
      <c r="H9" s="165"/>
      <c r="I9" s="165"/>
      <c r="J9" s="165"/>
      <c r="K9" s="165"/>
      <c r="L9" s="165"/>
      <c r="M9" s="165"/>
      <c r="N9" s="166"/>
      <c r="O9" s="187"/>
      <c r="P9" s="187"/>
      <c r="Q9" s="187"/>
      <c r="R9" s="187"/>
      <c r="S9" s="187"/>
      <c r="T9" s="187"/>
    </row>
    <row r="10" ht="22.5" customHeight="1"/>
    <row r="11" ht="22.5" customHeight="1"/>
    <row r="12" ht="15.0" customHeight="1">
      <c r="B12" s="192" t="str">
        <f>IF(E2="Overall-Ratio", IF(B14="Valid", "Active", "Errored"), "Disabled")</f>
        <v>Disabled</v>
      </c>
      <c r="C12" s="194" t="s">
        <v>187</v>
      </c>
      <c r="D12" s="18"/>
      <c r="E12" s="18"/>
      <c r="F12" s="18"/>
      <c r="G12" s="18"/>
      <c r="H12" s="18"/>
      <c r="I12" s="18"/>
      <c r="J12" s="18"/>
      <c r="K12" s="18"/>
      <c r="L12" s="18"/>
      <c r="M12" s="18"/>
      <c r="N12" s="197"/>
    </row>
    <row r="13" ht="15.0" customHeight="1">
      <c r="B13" s="65"/>
      <c r="C13" s="31"/>
      <c r="D13" s="31"/>
      <c r="E13" s="31"/>
      <c r="F13" s="31"/>
      <c r="G13" s="31"/>
      <c r="H13" s="31"/>
      <c r="I13" s="31"/>
      <c r="J13" s="31"/>
      <c r="K13" s="31"/>
      <c r="L13" s="31"/>
      <c r="M13" s="31"/>
      <c r="N13" s="200"/>
    </row>
    <row r="14" ht="37.5" customHeight="1">
      <c r="B14" s="204" t="str">
        <f>IF($E$2="Overall-Ratio", IF(AND(D14 &gt;= 0%, D14 &lt;= 100%), "Valid", "Invalid percentage"), "Disabled")</f>
        <v>Disabled</v>
      </c>
      <c r="C14" s="205" t="s">
        <v>193</v>
      </c>
      <c r="D14" s="207">
        <v>0.6</v>
      </c>
      <c r="E14" s="51"/>
      <c r="F14" s="51"/>
      <c r="G14" s="51"/>
      <c r="H14" s="51"/>
      <c r="I14" s="51"/>
      <c r="J14" s="57"/>
      <c r="K14" s="210" t="s">
        <v>194</v>
      </c>
      <c r="L14" s="51"/>
      <c r="M14" s="51"/>
      <c r="N14" s="51"/>
    </row>
    <row r="15" ht="22.5" customHeight="1"/>
    <row r="16" ht="22.5" customHeight="1"/>
    <row r="17" ht="15.0" customHeight="1">
      <c r="B17" s="192" t="str">
        <f>IF(E2="Credibility", IF(AND(B19="Valid", B20="Valid"), "Active", "Errored"), "Disabled")</f>
        <v>Active</v>
      </c>
      <c r="C17" s="194" t="s">
        <v>196</v>
      </c>
      <c r="D17" s="18"/>
      <c r="E17" s="18"/>
      <c r="F17" s="18"/>
      <c r="G17" s="18"/>
      <c r="H17" s="18"/>
      <c r="I17" s="18"/>
      <c r="J17" s="18"/>
      <c r="K17" s="18"/>
      <c r="L17" s="18"/>
      <c r="M17" s="18"/>
      <c r="N17" s="197"/>
      <c r="O17" s="214"/>
      <c r="P17" s="214"/>
    </row>
    <row r="18" ht="15.0" customHeight="1">
      <c r="B18" s="65"/>
      <c r="C18" s="31"/>
      <c r="D18" s="31"/>
      <c r="E18" s="31"/>
      <c r="F18" s="31"/>
      <c r="G18" s="31"/>
      <c r="H18" s="31"/>
      <c r="I18" s="31"/>
      <c r="J18" s="31"/>
      <c r="K18" s="31"/>
      <c r="L18" s="31"/>
      <c r="M18" s="31"/>
      <c r="N18" s="200"/>
      <c r="O18" s="214"/>
      <c r="P18" s="214"/>
    </row>
    <row r="19" ht="97.5" customHeight="1">
      <c r="B19" s="204" t="str">
        <f>IF(E2="Credibility", IF(ISBLANK(D19), "Missing", "Valid"), "Disabled")</f>
        <v>Valid</v>
      </c>
      <c r="C19" s="205" t="s">
        <v>198</v>
      </c>
      <c r="D19" s="218">
        <v>0.8</v>
      </c>
      <c r="E19" s="57"/>
      <c r="F19" s="210" t="s">
        <v>199</v>
      </c>
      <c r="G19" s="51"/>
      <c r="H19" s="51"/>
      <c r="I19" s="57"/>
      <c r="J19" s="219">
        <v>0.0</v>
      </c>
      <c r="K19" s="219">
        <f t="shared" ref="K19:K20" si="1">$D$19*J19+$D$20</f>
        <v>10</v>
      </c>
      <c r="L19" s="221"/>
      <c r="M19" s="219"/>
      <c r="N19" s="219"/>
    </row>
    <row r="20" ht="98.25" customHeight="1">
      <c r="B20" s="204" t="str">
        <f>IF(E2="Credibility", IF(ISBLANK(D20), "Missing", "Valid"), "Disabled")</f>
        <v>Valid</v>
      </c>
      <c r="C20" s="205" t="s">
        <v>204</v>
      </c>
      <c r="D20" s="225">
        <v>10.0</v>
      </c>
      <c r="E20" s="57"/>
      <c r="F20" s="210" t="s">
        <v>205</v>
      </c>
      <c r="G20" s="51"/>
      <c r="H20" s="51"/>
      <c r="I20" s="57"/>
      <c r="J20" s="221">
        <v>100.0</v>
      </c>
      <c r="K20" s="219">
        <f t="shared" si="1"/>
        <v>90</v>
      </c>
      <c r="L20" s="221"/>
      <c r="M20" s="221"/>
      <c r="N20" s="21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C2:D2"/>
    <mergeCell ref="B12:B13"/>
    <mergeCell ref="B17:B18"/>
    <mergeCell ref="C12:N13"/>
    <mergeCell ref="D14:J14"/>
    <mergeCell ref="K14:N14"/>
    <mergeCell ref="C17:N18"/>
    <mergeCell ref="D19:E19"/>
    <mergeCell ref="F19:I19"/>
    <mergeCell ref="D20:E20"/>
    <mergeCell ref="F20:I20"/>
    <mergeCell ref="E2:G2"/>
    <mergeCell ref="H2:N2"/>
    <mergeCell ref="B4:N5"/>
    <mergeCell ref="D6:N6"/>
    <mergeCell ref="D7:N7"/>
    <mergeCell ref="D8:N8"/>
    <mergeCell ref="D9:N9"/>
  </mergeCells>
  <conditionalFormatting sqref="B2">
    <cfRule type="cellIs" dxfId="0" priority="1" operator="equal">
      <formula>"Valid"</formula>
    </cfRule>
  </conditionalFormatting>
  <conditionalFormatting sqref="B2">
    <cfRule type="cellIs" dxfId="15" priority="2" operator="notEqual">
      <formula>"Valid"</formula>
    </cfRule>
  </conditionalFormatting>
  <conditionalFormatting sqref="C6:N9">
    <cfRule type="expression" dxfId="16" priority="3">
      <formula>$B6="Selected"</formula>
    </cfRule>
  </conditionalFormatting>
  <conditionalFormatting sqref="B12">
    <cfRule type="cellIs" dxfId="17" priority="4" operator="equal">
      <formula>"Disabled"</formula>
    </cfRule>
  </conditionalFormatting>
  <conditionalFormatting sqref="B12">
    <cfRule type="cellIs" dxfId="0" priority="5" operator="equal">
      <formula>"Active"</formula>
    </cfRule>
  </conditionalFormatting>
  <conditionalFormatting sqref="B14">
    <cfRule type="cellIs" dxfId="17" priority="6" operator="equal">
      <formula>"Disabled"</formula>
    </cfRule>
  </conditionalFormatting>
  <conditionalFormatting sqref="B14">
    <cfRule type="cellIs" dxfId="0" priority="7" operator="equal">
      <formula>"Valid"</formula>
    </cfRule>
  </conditionalFormatting>
  <conditionalFormatting sqref="B14">
    <cfRule type="expression" dxfId="1" priority="8">
      <formula>NOT(OR(EXACT($B$14, "Valid"), EXACT($B$14, "Disabled")))</formula>
    </cfRule>
  </conditionalFormatting>
  <conditionalFormatting sqref="B17">
    <cfRule type="cellIs" dxfId="17" priority="9" operator="equal">
      <formula>"Disabled"</formula>
    </cfRule>
  </conditionalFormatting>
  <conditionalFormatting sqref="B17">
    <cfRule type="cellIs" dxfId="0" priority="10" operator="equal">
      <formula>"Active"</formula>
    </cfRule>
  </conditionalFormatting>
  <conditionalFormatting sqref="B19:B20">
    <cfRule type="cellIs" dxfId="17" priority="11" operator="equal">
      <formula>"Disabled"</formula>
    </cfRule>
  </conditionalFormatting>
  <conditionalFormatting sqref="B19:B20">
    <cfRule type="cellIs" dxfId="0" priority="12" operator="equal">
      <formula>"Valid"</formula>
    </cfRule>
  </conditionalFormatting>
  <conditionalFormatting sqref="B19:B20">
    <cfRule type="expression" dxfId="1" priority="13">
      <formula>NOT(OR(EXACT(B19, "Valid"), EXACT(B19, "Disabled")))</formula>
    </cfRule>
  </conditionalFormatting>
  <conditionalFormatting sqref="B6:B9">
    <cfRule type="cellIs" dxfId="18" priority="14" operator="equal">
      <formula>"Disabled"</formula>
    </cfRule>
  </conditionalFormatting>
  <conditionalFormatting sqref="B6:B9">
    <cfRule type="cellIs" dxfId="19" priority="15" operator="equal">
      <formula>"Selected"</formula>
    </cfRule>
  </conditionalFormatting>
  <conditionalFormatting sqref="B6:B9">
    <cfRule type="cellIs" dxfId="1" priority="16" operator="equal">
      <formula>"Errored"</formula>
    </cfRule>
  </conditionalFormatting>
  <conditionalFormatting sqref="C6:N9">
    <cfRule type="expression" dxfId="20" priority="17">
      <formula>$B6="Errored"</formula>
    </cfRule>
  </conditionalFormatting>
  <conditionalFormatting sqref="B17:B18">
    <cfRule type="cellIs" dxfId="21" priority="18" operator="equal">
      <formula>"Errored"</formula>
    </cfRule>
  </conditionalFormatting>
  <conditionalFormatting sqref="B12:B13">
    <cfRule type="cellIs" dxfId="21" priority="19" operator="equal">
      <formula>"Errored"</formula>
    </cfRule>
  </conditionalFormatting>
  <conditionalFormatting sqref="C19:C20">
    <cfRule type="expression" dxfId="2" priority="20">
      <formula>$B$17="Disabled"</formula>
    </cfRule>
  </conditionalFormatting>
  <conditionalFormatting sqref="D19:E19">
    <cfRule type="expression" dxfId="22" priority="21">
      <formula>$B$17="Disabled"</formula>
    </cfRule>
  </conditionalFormatting>
  <conditionalFormatting sqref="D20:E20">
    <cfRule type="expression" dxfId="23" priority="22">
      <formula>$B$17="Disabled"</formula>
    </cfRule>
  </conditionalFormatting>
  <conditionalFormatting sqref="C17:N18">
    <cfRule type="expression" dxfId="6" priority="23">
      <formula>$B$17="Disabled"</formula>
    </cfRule>
  </conditionalFormatting>
  <conditionalFormatting sqref="F19:I20">
    <cfRule type="expression" dxfId="24" priority="24">
      <formula>$B$17="Disabled"</formula>
    </cfRule>
  </conditionalFormatting>
  <conditionalFormatting sqref="C12:K13">
    <cfRule type="expression" dxfId="6" priority="25">
      <formula>$B$12="Disabled"</formula>
    </cfRule>
  </conditionalFormatting>
  <conditionalFormatting sqref="C14">
    <cfRule type="expression" dxfId="2" priority="26">
      <formula>$B$12="Disabled"</formula>
    </cfRule>
  </conditionalFormatting>
  <conditionalFormatting sqref="D14:G14">
    <cfRule type="expression" dxfId="22" priority="27">
      <formula>$B$12="Disabled"</formula>
    </cfRule>
  </conditionalFormatting>
  <conditionalFormatting sqref="K14">
    <cfRule type="expression" dxfId="2" priority="28">
      <formula>$B$12="Disabled"</formula>
    </cfRule>
  </conditionalFormatting>
  <printOptions/>
  <pageMargins bottom="0.75" footer="0.0" header="0.0" left="0.7" right="0.7" top="0.75"/>
  <pageSetup orientation="landscape"/>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2.14"/>
    <col customWidth="1" min="3" max="3" width="15.14"/>
    <col customWidth="1" min="4" max="4" width="18.0"/>
    <col customWidth="1" min="5" max="28" width="8.71"/>
  </cols>
  <sheetData>
    <row r="2" ht="30.0" customHeight="1">
      <c r="B2" s="135" t="s">
        <v>154</v>
      </c>
      <c r="C2" s="57"/>
      <c r="D2" s="139" t="s">
        <v>156</v>
      </c>
      <c r="E2" s="51"/>
      <c r="F2" s="51"/>
      <c r="G2" s="57"/>
      <c r="I2" s="138" t="s">
        <v>162</v>
      </c>
      <c r="X2" s="141" t="s">
        <v>163</v>
      </c>
      <c r="Y2" s="143"/>
      <c r="Z2" s="143"/>
      <c r="AA2" s="144"/>
    </row>
    <row r="3" ht="37.5" customHeight="1">
      <c r="B3" s="145" t="s">
        <v>165</v>
      </c>
      <c r="C3" s="57"/>
      <c r="D3" s="146" t="s">
        <v>166</v>
      </c>
      <c r="E3" s="51"/>
      <c r="F3" s="51"/>
      <c r="G3" s="57"/>
      <c r="I3" s="148" t="s">
        <v>162</v>
      </c>
      <c r="K3" s="112">
        <f>IFERROR(__xludf.DUMMYFUNCTION("IFERROR(QUERY(B10:B1000, ""SELECT COUNT(B) WHERE B&lt;&gt;'Unused' LABEL COUNT(B) ''""), 0)"),0.0)</f>
        <v>0</v>
      </c>
      <c r="X3" s="153" t="str">
        <f>'Source &amp; Post Selection'!E2</f>
        <v>Credibility</v>
      </c>
      <c r="Y3" s="155"/>
      <c r="Z3" s="155"/>
      <c r="AA3" s="156"/>
    </row>
    <row r="4" ht="37.5" customHeight="1">
      <c r="B4" s="157" t="s">
        <v>169</v>
      </c>
      <c r="C4" s="57"/>
      <c r="D4" s="159" t="s">
        <v>170</v>
      </c>
      <c r="E4" s="51"/>
      <c r="F4" s="51"/>
      <c r="G4" s="57"/>
      <c r="X4" s="160" t="str">
        <f>General!D10</f>
        <v>No</v>
      </c>
      <c r="Y4" s="161"/>
      <c r="Z4" s="161"/>
      <c r="AA4" s="162"/>
    </row>
    <row r="5" ht="27.75" customHeight="1">
      <c r="X5" s="164" t="s">
        <v>173</v>
      </c>
      <c r="Y5" s="28"/>
      <c r="Z5" s="28"/>
      <c r="AA5" s="26"/>
    </row>
    <row r="6" ht="60.0" customHeight="1">
      <c r="B6" s="168" t="str">
        <f>IF(NOT($X$3="Pre-Defined"), "Unused", IF(AND(D6&lt;&gt;"Yes", D6&lt;&gt;"No"), "Must be 'Yes' or 'No'", "Valid"))</f>
        <v>Unused</v>
      </c>
      <c r="C6" s="170" t="s">
        <v>176</v>
      </c>
      <c r="D6" s="172" t="s">
        <v>95</v>
      </c>
      <c r="E6" s="174" t="s">
        <v>177</v>
      </c>
    </row>
    <row r="8" ht="37.5" customHeight="1">
      <c r="B8" s="176" t="str">
        <f>IFERROR(__xludf.DUMMYFUNCTION("IF(NOT($X$3=""Pre-Defined""), ""Unused"", IF(IFERROR(QUERY(B10:B993, ""SELECT B WHERE B&lt;&gt;'Valid' AND B&lt;&gt;'Unused' AND B&lt;&gt;''""), ""Valid"")=""Valid"", ""Valid"", ""Errored""))"),"Unused")</f>
        <v>Unused</v>
      </c>
      <c r="C8" s="177" t="s">
        <v>165</v>
      </c>
      <c r="D8" s="177" t="s">
        <v>169</v>
      </c>
      <c r="F8" s="179" t="s">
        <v>181</v>
      </c>
      <c r="I8" s="180"/>
    </row>
    <row r="9">
      <c r="B9" s="181"/>
      <c r="C9" s="182"/>
      <c r="D9" s="182"/>
      <c r="I9" s="180"/>
    </row>
    <row r="10">
      <c r="B10" s="190" t="str">
        <f t="array" ref="B10">IF(OR(NOT($X$3="Pre-Defined"), AND($D$6 &lt;&gt; "Yes", ROW(B10) - ROW($B$10) &gt;= General!$D$7)), "Unused", IF(CONCATENATE(C10:D10)="", IF($D$6 &lt;&gt; "Yes", "Required", "Unused"), IF(ISBLANK(C10), "Missing Source ID", IF(INDEX(Sources!$B$19:$B$1002, MATCH(C10, Sources!$C$19:$C$1002, 0))="Unused", "Source does not exist", IF(ISBLANK(D10), "Missing Post ID", IF(INDEX(Posts!$B$25:$B$1008, MATCH(D10, Posts!$D$25:$D$1008, 0))="Unused", "Post does not exist", "Valid"))))))</f>
        <v>Unused</v>
      </c>
      <c r="C10" s="193" t="s">
        <v>186</v>
      </c>
      <c r="D10" s="196" t="s">
        <v>188</v>
      </c>
      <c r="I10" s="180"/>
    </row>
    <row r="11">
      <c r="B11" s="190" t="str">
        <f t="array" ref="B11">IF(OR(NOT($X$3="Pre-Defined"), AND($D$6 &lt;&gt; "Yes", ROW(B11) - ROW($B$10) &gt;= General!$D$7)), "Unused", IF(CONCATENATE(C11:D11)="", IF($D$6 &lt;&gt; "Yes", "Required", "Unused"), IF(ISBLANK(C11), "Missing Source ID", IF(INDEX(Sources!$B$19:$B$1002, MATCH(C11, Sources!$C$19:$C$1002, 0))="Unused", "Source does not exist", IF(ISBLANK(D11), "Missing Post ID", IF(INDEX(Posts!$B$25:$B$1008, MATCH(D11, Posts!$D$25:$D$1008, 0))="Unused", "Post does not exist", "Valid"))))))</f>
        <v>Unused</v>
      </c>
      <c r="C11" s="212" t="s">
        <v>159</v>
      </c>
      <c r="D11" s="215" t="s">
        <v>197</v>
      </c>
      <c r="I11" s="180"/>
    </row>
    <row r="12">
      <c r="B12" s="190" t="str">
        <f t="array" ref="B12">IF(OR(NOT($X$3="Pre-Defined"), AND($D$6 &lt;&gt; "Yes", ROW(B12) - ROW($B$10) &gt;= General!$D$7)), "Unused", IF(CONCATENATE(C12:D12)="", IF($D$6 &lt;&gt; "Yes", "Required", "Unused"), IF(ISBLANK(C12), "Missing Source ID", IF(INDEX(Sources!$B$19:$B$1002, MATCH(C12, Sources!$C$19:$C$1002, 0))="Unused", "Source does not exist", IF(ISBLANK(D12), "Missing Post ID", IF(INDEX(Posts!$B$25:$B$1008, MATCH(D12, Posts!$D$25:$D$1008, 0))="Unused", "Post does not exist", "Valid"))))))</f>
        <v>Unused</v>
      </c>
      <c r="C12" s="193" t="s">
        <v>202</v>
      </c>
      <c r="D12" s="196" t="s">
        <v>188</v>
      </c>
      <c r="K12" s="224" t="s">
        <v>203</v>
      </c>
    </row>
    <row r="13">
      <c r="B13" s="190" t="str">
        <f t="array" ref="B13">IF(OR(NOT($X$3="Pre-Defined"), AND($D$6 &lt;&gt; "Yes", ROW(B13) - ROW($B$10) &gt;= General!$D$7)), "Unused", IF(CONCATENATE(C13:D13)="", IF($D$6 &lt;&gt; "Yes", "Required", "Unused"), IF(ISBLANK(C13), "Missing Source ID", IF(INDEX(Sources!$B$19:$B$1002, MATCH(C13, Sources!$C$19:$C$1002, 0))="Unused", "Source does not exist", IF(ISBLANK(D13), "Missing Post ID", IF(INDEX(Posts!$B$25:$B$1008, MATCH(D13, Posts!$D$25:$D$1008, 0))="Unused", "Post does not exist", "Valid"))))))</f>
        <v>Unused</v>
      </c>
      <c r="C13" s="212"/>
      <c r="D13" s="215"/>
    </row>
    <row r="14">
      <c r="B14" s="190" t="str">
        <f t="array" ref="B14">IF(OR(NOT($X$3="Pre-Defined"), AND($D$6 &lt;&gt; "Yes", ROW(B14) - ROW($B$10) &gt;= General!$D$7)), "Unused", IF(CONCATENATE(C14:D14)="", IF($D$6 &lt;&gt; "Yes", "Required", "Unused"), IF(ISBLANK(C14), "Missing Source ID", IF(INDEX(Sources!$B$19:$B$1002, MATCH(C14, Sources!$C$19:$C$1002, 0))="Unused", "Source does not exist", IF(ISBLANK(D14), "Missing Post ID", IF(INDEX(Posts!$B$25:$B$1008, MATCH(D14, Posts!$D$25:$D$1008, 0))="Unused", "Post does not exist", "Valid"))))))</f>
        <v>Unused</v>
      </c>
      <c r="C14" s="193"/>
      <c r="D14" s="196"/>
    </row>
    <row r="15">
      <c r="B15" s="190" t="str">
        <f t="array" ref="B15">IF(OR(NOT($X$3="Pre-Defined"), AND($D$6 &lt;&gt; "Yes", ROW(B15) - ROW($B$10) &gt;= General!$D$7)), "Unused", IF(CONCATENATE(C15:D15)="", IF($D$6 &lt;&gt; "Yes", "Required", "Unused"), IF(ISBLANK(C15), "Missing Source ID", IF(INDEX(Sources!$B$19:$B$1002, MATCH(C15, Sources!$C$19:$C$1002, 0))="Unused", "Source does not exist", IF(ISBLANK(D15), "Missing Post ID", IF(INDEX(Posts!$B$25:$B$1008, MATCH(D15, Posts!$D$25:$D$1008, 0))="Unused", "Post does not exist", "Valid"))))))</f>
        <v>Unused</v>
      </c>
      <c r="C15" s="212"/>
      <c r="D15" s="215"/>
    </row>
    <row r="16">
      <c r="B16" s="190" t="str">
        <f t="array" ref="B16">IF(OR(NOT($X$3="Pre-Defined"), AND($D$6 &lt;&gt; "Yes", ROW(B16) - ROW($B$10) &gt;= General!$D$7)), "Unused", IF(CONCATENATE(C16:D16)="", IF($D$6 &lt;&gt; "Yes", "Required", "Unused"), IF(ISBLANK(C16), "Missing Source ID", IF(INDEX(Sources!$B$19:$B$1002, MATCH(C16, Sources!$C$19:$C$1002, 0))="Unused", "Source does not exist", IF(ISBLANK(D16), "Missing Post ID", IF(INDEX(Posts!$B$25:$B$1008, MATCH(D16, Posts!$D$25:$D$1008, 0))="Unused", "Post does not exist", "Valid"))))))</f>
        <v>Unused</v>
      </c>
      <c r="C16" s="193"/>
      <c r="D16" s="196"/>
    </row>
    <row r="17">
      <c r="B17" s="190" t="str">
        <f t="array" ref="B17">IF(OR(NOT($X$3="Pre-Defined"), AND($D$6 &lt;&gt; "Yes", ROW(B17) - ROW($B$10) &gt;= General!$D$7)), "Unused", IF(CONCATENATE(C17:D17)="", IF($D$6 &lt;&gt; "Yes", "Required", "Unused"), IF(ISBLANK(C17), "Missing Source ID", IF(INDEX(Sources!$B$19:$B$1002, MATCH(C17, Sources!$C$19:$C$1002, 0))="Unused", "Source does not exist", IF(ISBLANK(D17), "Missing Post ID", IF(INDEX(Posts!$B$25:$B$1008, MATCH(D17, Posts!$D$25:$D$1008, 0))="Unused", "Post does not exist", "Valid"))))))</f>
        <v>Unused</v>
      </c>
      <c r="C17" s="212"/>
      <c r="D17" s="215"/>
    </row>
    <row r="18">
      <c r="B18" s="190" t="str">
        <f t="array" ref="B18">IF(OR(NOT($X$3="Pre-Defined"), AND($D$6 &lt;&gt; "Yes", ROW(B18) - ROW($B$10) &gt;= General!$D$7)), "Unused", IF(CONCATENATE(C18:D18)="", IF($D$6 &lt;&gt; "Yes", "Required", "Unused"), IF(ISBLANK(C18), "Missing Source ID", IF(INDEX(Sources!$B$19:$B$1002, MATCH(C18, Sources!$C$19:$C$1002, 0))="Unused", "Source does not exist", IF(ISBLANK(D18), "Missing Post ID", IF(INDEX(Posts!$B$25:$B$1008, MATCH(D18, Posts!$D$25:$D$1008, 0))="Unused", "Post does not exist", "Valid"))))))</f>
        <v>Unused</v>
      </c>
      <c r="C18" s="193"/>
      <c r="D18" s="196"/>
    </row>
    <row r="19">
      <c r="B19" s="190" t="str">
        <f t="array" ref="B19">IF(OR(NOT($X$3="Pre-Defined"), AND(D12 &lt;&gt; "Yes", ROW(B19) - ROW($B$10) &gt;= General!$D$7)), "Unused", IF(CONCATENATE(C19:D19)="", "Required", IF(ISBLANK(C19), "Missing Source ID", IF(INDEX(Sources!$B$19:$B$1002, MATCH(C19, Sources!$C$19:$C$1002, 0))="Unused", "Source does not exist", IF(ISBLANK(D19), "Missing Post ID", IF(INDEX(Posts!$B$25:$B$1008, MATCH(D19, Posts!$D$25:$D$1008, 0))="Unused", "Post does not exist", "Valid"))))))</f>
        <v>Unused</v>
      </c>
      <c r="C19" s="212"/>
      <c r="D19" s="215"/>
    </row>
    <row r="20">
      <c r="B20" s="190" t="str">
        <f t="array" ref="B20">IF(OR(NOT($X$3="Pre-Defined"), AND(D13 &lt;&gt; "Yes", ROW(B20) - ROW($B$10) &gt;= General!$D$7)), "Unused", IF(CONCATENATE(C20:D20)="", "Required", IF(ISBLANK(C20), "Missing Source ID", IF(INDEX(Sources!$B$19:$B$1002, MATCH(C20, Sources!$C$19:$C$1002, 0))="Unused", "Source does not exist", IF(ISBLANK(D20), "Missing Post ID", IF(INDEX(Posts!$B$25:$B$1008, MATCH(D20, Posts!$D$25:$D$1008, 0))="Unused", "Post does not exist", "Valid"))))))</f>
        <v>Unused</v>
      </c>
      <c r="C20" s="193"/>
      <c r="D20" s="196"/>
    </row>
    <row r="21">
      <c r="B21" s="190" t="str">
        <f t="array" ref="B21">IF(OR(NOT($X$3="Pre-Defined"), AND(D14 &lt;&gt; "Yes", ROW(B21) - ROW($B$10) &gt;= General!$D$7)), "Unused", IF(CONCATENATE(C21:D21)="", "Required", IF(ISBLANK(C21), "Missing Source ID", IF(INDEX(Sources!$B$19:$B$1002, MATCH(C21, Sources!$C$19:$C$1002, 0))="Unused", "Source does not exist", IF(ISBLANK(D21), "Missing Post ID", IF(INDEX(Posts!$B$25:$B$1008, MATCH(D21, Posts!$D$25:$D$1008, 0))="Unused", "Post does not exist", "Valid"))))))</f>
        <v>Unused</v>
      </c>
      <c r="C21" s="212"/>
      <c r="D21" s="215"/>
    </row>
    <row r="22" ht="15.75" customHeight="1">
      <c r="B22" s="190" t="str">
        <f t="array" ref="B22">IF(OR(NOT($X$3="Pre-Defined"), AND(D15 &lt;&gt; "Yes", ROW(B22) - ROW($B$10) &gt;= General!$D$7)), "Unused", IF(CONCATENATE(C22:D22)="", "Required", IF(ISBLANK(C22), "Missing Source ID", IF(INDEX(Sources!$B$19:$B$1002, MATCH(C22, Sources!$C$19:$C$1002, 0))="Unused", "Source does not exist", IF(ISBLANK(D22), "Missing Post ID", IF(INDEX(Posts!$B$25:$B$1008, MATCH(D22, Posts!$D$25:$D$1008, 0))="Unused", "Post does not exist", "Valid"))))))</f>
        <v>Unused</v>
      </c>
      <c r="C22" s="193"/>
      <c r="D22" s="196"/>
    </row>
    <row r="23" ht="15.75" customHeight="1">
      <c r="B23" s="190" t="str">
        <f t="array" ref="B23">IF(OR(NOT($X$3="Pre-Defined"), AND(D16 &lt;&gt; "Yes", ROW(B23) - ROW($B$10) &gt;= General!$D$7)), "Unused", IF(CONCATENATE(C23:D23)="", "Required", IF(ISBLANK(C23), "Missing Source ID", IF(INDEX(Sources!$B$19:$B$1002, MATCH(C23, Sources!$C$19:$C$1002, 0))="Unused", "Source does not exist", IF(ISBLANK(D23), "Missing Post ID", IF(INDEX(Posts!$B$25:$B$1008, MATCH(D23, Posts!$D$25:$D$1008, 0))="Unused", "Post does not exist", "Valid"))))))</f>
        <v>Unused</v>
      </c>
      <c r="C23" s="212"/>
      <c r="D23" s="215"/>
    </row>
    <row r="24" ht="15.75" customHeight="1">
      <c r="B24" s="190" t="str">
        <f t="array" ref="B24">IF(OR(NOT($X$3="Pre-Defined"), AND(D17 &lt;&gt; "Yes", ROW(B24) - ROW($B$10) &gt;= General!$D$7)), "Unused", IF(CONCATENATE(C24:D24)="", "Required", IF(ISBLANK(C24), "Missing Source ID", IF(INDEX(Sources!$B$19:$B$1002, MATCH(C24, Sources!$C$19:$C$1002, 0))="Unused", "Source does not exist", IF(ISBLANK(D24), "Missing Post ID", IF(INDEX(Posts!$B$25:$B$1008, MATCH(D24, Posts!$D$25:$D$1008, 0))="Unused", "Post does not exist", "Valid"))))))</f>
        <v>Unused</v>
      </c>
      <c r="C24" s="193"/>
      <c r="D24" s="196"/>
    </row>
    <row r="25" ht="15.75" customHeight="1">
      <c r="B25" s="190" t="str">
        <f t="array" ref="B25">IF(OR(NOT($X$3="Pre-Defined"), AND(D18 &lt;&gt; "Yes", ROW(B25) - ROW($B$10) &gt;= General!$D$7)), "Unused", IF(CONCATENATE(C25:D25)="", "Required", IF(ISBLANK(C25), "Missing Source ID", IF(INDEX(Sources!$B$19:$B$1002, MATCH(C25, Sources!$C$19:$C$1002, 0))="Unused", "Source does not exist", IF(ISBLANK(D25), "Missing Post ID", IF(INDEX(Posts!$B$25:$B$1008, MATCH(D25, Posts!$D$25:$D$1008, 0))="Unused", "Post does not exist", "Valid"))))))</f>
        <v>Unused</v>
      </c>
      <c r="C25" s="212"/>
      <c r="D25" s="215"/>
    </row>
    <row r="26" ht="15.75" customHeight="1">
      <c r="B26" s="190" t="str">
        <f t="array" ref="B26">IF(OR(NOT($X$3="Pre-Defined"), AND(D19 &lt;&gt; "Yes", ROW(B26) - ROW($B$10) &gt;= General!$D$7)), "Unused", IF(CONCATENATE(C26:D26)="", "Required", IF(ISBLANK(C26), "Missing Source ID", IF(INDEX(Sources!$B$19:$B$1002, MATCH(C26, Sources!$C$19:$C$1002, 0))="Unused", "Source does not exist", IF(ISBLANK(D26), "Missing Post ID", IF(INDEX(Posts!$B$25:$B$1008, MATCH(D26, Posts!$D$25:$D$1008, 0))="Unused", "Post does not exist", "Valid"))))))</f>
        <v>Unused</v>
      </c>
      <c r="C26" s="193"/>
      <c r="D26" s="196"/>
    </row>
    <row r="27" ht="15.75" customHeight="1">
      <c r="B27" s="190" t="str">
        <f t="array" ref="B27">IF(OR(NOT($X$3="Pre-Defined"), AND(D20 &lt;&gt; "Yes", ROW(B27) - ROW($B$10) &gt;= General!$D$7)), "Unused", IF(CONCATENATE(C27:D27)="", "Required", IF(ISBLANK(C27), "Missing Source ID", IF(INDEX(Sources!$B$19:$B$1002, MATCH(C27, Sources!$C$19:$C$1002, 0))="Unused", "Source does not exist", IF(ISBLANK(D27), "Missing Post ID", IF(INDEX(Posts!$B$25:$B$1008, MATCH(D27, Posts!$D$25:$D$1008, 0))="Unused", "Post does not exist", "Valid"))))))</f>
        <v>Unused</v>
      </c>
      <c r="C27" s="212"/>
      <c r="D27" s="215"/>
    </row>
    <row r="28" ht="15.75" customHeight="1">
      <c r="B28" s="190" t="str">
        <f t="array" ref="B28">IF(OR(NOT($X$3="Pre-Defined"), AND(D21 &lt;&gt; "Yes", ROW(B28) - ROW($B$10) &gt;= General!$D$7)), "Unused", IF(CONCATENATE(C28:D28)="", "Required", IF(ISBLANK(C28), "Missing Source ID", IF(INDEX(Sources!$B$19:$B$1002, MATCH(C28, Sources!$C$19:$C$1002, 0))="Unused", "Source does not exist", IF(ISBLANK(D28), "Missing Post ID", IF(INDEX(Posts!$B$25:$B$1008, MATCH(D28, Posts!$D$25:$D$1008, 0))="Unused", "Post does not exist", "Valid"))))))</f>
        <v>Unused</v>
      </c>
      <c r="C28" s="193"/>
      <c r="D28" s="196"/>
    </row>
    <row r="29" ht="15.75" customHeight="1">
      <c r="B29" s="190" t="str">
        <f t="array" ref="B29">IF(OR(NOT($X$3="Pre-Defined"), AND(D22 &lt;&gt; "Yes", ROW(B29) - ROW($B$10) &gt;= General!$D$7)), "Unused", IF(CONCATENATE(C29:D29)="", "Required", IF(ISBLANK(C29), "Missing Source ID", IF(INDEX(Sources!$B$19:$B$1002, MATCH(C29, Sources!$C$19:$C$1002, 0))="Unused", "Source does not exist", IF(ISBLANK(D29), "Missing Post ID", IF(INDEX(Posts!$B$25:$B$1008, MATCH(D29, Posts!$D$25:$D$1008, 0))="Unused", "Post does not exist", "Valid"))))))</f>
        <v>Unused</v>
      </c>
      <c r="C29" s="212"/>
      <c r="D29" s="215"/>
    </row>
    <row r="30" ht="15.75" customHeight="1">
      <c r="B30" s="190" t="str">
        <f t="array" ref="B30">IF(OR(NOT($X$3="Pre-Defined"), AND(D23 &lt;&gt; "Yes", ROW(B30) - ROW($B$10) &gt;= General!$D$7)), "Unused", IF(CONCATENATE(C30:D30)="", "Required", IF(ISBLANK(C30), "Missing Source ID", IF(INDEX(Sources!$B$19:$B$1002, MATCH(C30, Sources!$C$19:$C$1002, 0))="Unused", "Source does not exist", IF(ISBLANK(D30), "Missing Post ID", IF(INDEX(Posts!$B$25:$B$1008, MATCH(D30, Posts!$D$25:$D$1008, 0))="Unused", "Post does not exist", "Valid"))))))</f>
        <v>Unused</v>
      </c>
      <c r="C30" s="193"/>
      <c r="D30" s="196"/>
    </row>
    <row r="31" ht="15.75" customHeight="1">
      <c r="B31" s="190" t="str">
        <f t="array" ref="B31">IF(OR(NOT($X$3="Pre-Defined"), AND(D24 &lt;&gt; "Yes", ROW(B31) - ROW($B$10) &gt;= General!$D$7)), "Unused", IF(CONCATENATE(C31:D31)="", "Required", IF(ISBLANK(C31), "Missing Source ID", IF(INDEX(Sources!$B$19:$B$1002, MATCH(C31, Sources!$C$19:$C$1002, 0))="Unused", "Source does not exist", IF(ISBLANK(D31), "Missing Post ID", IF(INDEX(Posts!$B$25:$B$1008, MATCH(D31, Posts!$D$25:$D$1008, 0))="Unused", "Post does not exist", "Valid"))))))</f>
        <v>Unused</v>
      </c>
      <c r="C31" s="212"/>
      <c r="D31" s="215"/>
    </row>
    <row r="32" ht="15.75" customHeight="1">
      <c r="B32" s="190" t="str">
        <f t="array" ref="B32">IF(OR(NOT($X$3="Pre-Defined"), AND(D25 &lt;&gt; "Yes", ROW(B32) - ROW($B$10) &gt;= General!$D$7)), "Unused", IF(CONCATENATE(C32:D32)="", "Required", IF(ISBLANK(C32), "Missing Source ID", IF(INDEX(Sources!$B$19:$B$1002, MATCH(C32, Sources!$C$19:$C$1002, 0))="Unused", "Source does not exist", IF(ISBLANK(D32), "Missing Post ID", IF(INDEX(Posts!$B$25:$B$1008, MATCH(D32, Posts!$D$25:$D$1008, 0))="Unused", "Post does not exist", "Valid"))))))</f>
        <v>Unused</v>
      </c>
      <c r="C32" s="193"/>
      <c r="D32" s="196"/>
    </row>
    <row r="33" ht="15.75" customHeight="1">
      <c r="B33" s="190" t="str">
        <f t="array" ref="B33">IF(OR(NOT($X$3="Pre-Defined"), AND(D26 &lt;&gt; "Yes", ROW(B33) - ROW($B$10) &gt;= General!$D$7)), "Unused", IF(CONCATENATE(C33:D33)="", "Required", IF(ISBLANK(C33), "Missing Source ID", IF(INDEX(Sources!$B$19:$B$1002, MATCH(C33, Sources!$C$19:$C$1002, 0))="Unused", "Source does not exist", IF(ISBLANK(D33), "Missing Post ID", IF(INDEX(Posts!$B$25:$B$1008, MATCH(D33, Posts!$D$25:$D$1008, 0))="Unused", "Post does not exist", "Valid"))))))</f>
        <v>Unused</v>
      </c>
      <c r="C33" s="212"/>
      <c r="D33" s="215"/>
    </row>
    <row r="34" ht="15.75" customHeight="1">
      <c r="B34" s="190" t="str">
        <f t="array" ref="B34">IF(OR(NOT($X$3="Pre-Defined"), AND(D27 &lt;&gt; "Yes", ROW(B34) - ROW($B$10) &gt;= General!$D$7)), "Unused", IF(CONCATENATE(C34:D34)="", "Required", IF(ISBLANK(C34), "Missing Source ID", IF(INDEX(Sources!$B$19:$B$1002, MATCH(C34, Sources!$C$19:$C$1002, 0))="Unused", "Source does not exist", IF(ISBLANK(D34), "Missing Post ID", IF(INDEX(Posts!$B$25:$B$1008, MATCH(D34, Posts!$D$25:$D$1008, 0))="Unused", "Post does not exist", "Valid"))))))</f>
        <v>Unused</v>
      </c>
      <c r="C34" s="193"/>
      <c r="D34" s="196"/>
    </row>
    <row r="35" ht="15.75" customHeight="1">
      <c r="B35" s="190" t="str">
        <f t="array" ref="B35">IF(OR(NOT($X$3="Pre-Defined"), AND(D28 &lt;&gt; "Yes", ROW(B35) - ROW($B$10) &gt;= General!$D$7)), "Unused", IF(CONCATENATE(C35:D35)="", "Required", IF(ISBLANK(C35), "Missing Source ID", IF(INDEX(Sources!$B$19:$B$1002, MATCH(C35, Sources!$C$19:$C$1002, 0))="Unused", "Source does not exist", IF(ISBLANK(D35), "Missing Post ID", IF(INDEX(Posts!$B$25:$B$1008, MATCH(D35, Posts!$D$25:$D$1008, 0))="Unused", "Post does not exist", "Valid"))))))</f>
        <v>Unused</v>
      </c>
      <c r="C35" s="212"/>
      <c r="D35" s="215"/>
    </row>
    <row r="36" ht="15.75" customHeight="1">
      <c r="B36" s="190" t="str">
        <f t="array" ref="B36">IF(OR(NOT($X$3="Pre-Defined"), AND(D29 &lt;&gt; "Yes", ROW(B36) - ROW($B$10) &gt;= General!$D$7)), "Unused", IF(CONCATENATE(C36:D36)="", "Required", IF(ISBLANK(C36), "Missing Source ID", IF(INDEX(Sources!$B$19:$B$1002, MATCH(C36, Sources!$C$19:$C$1002, 0))="Unused", "Source does not exist", IF(ISBLANK(D36), "Missing Post ID", IF(INDEX(Posts!$B$25:$B$1008, MATCH(D36, Posts!$D$25:$D$1008, 0))="Unused", "Post does not exist", "Valid"))))))</f>
        <v>Unused</v>
      </c>
      <c r="C36" s="193"/>
      <c r="D36" s="196"/>
    </row>
    <row r="37" ht="15.75" customHeight="1">
      <c r="B37" s="190" t="str">
        <f t="array" ref="B37">IF(OR(NOT($X$3="Pre-Defined"), AND(D30 &lt;&gt; "Yes", ROW(B37) - ROW($B$10) &gt;= General!$D$7)), "Unused", IF(CONCATENATE(C37:D37)="", "Required", IF(ISBLANK(C37), "Missing Source ID", IF(INDEX(Sources!$B$19:$B$1002, MATCH(C37, Sources!$C$19:$C$1002, 0))="Unused", "Source does not exist", IF(ISBLANK(D37), "Missing Post ID", IF(INDEX(Posts!$B$25:$B$1008, MATCH(D37, Posts!$D$25:$D$1008, 0))="Unused", "Post does not exist", "Valid"))))))</f>
        <v>Unused</v>
      </c>
      <c r="C37" s="212"/>
      <c r="D37" s="215"/>
    </row>
    <row r="38" ht="15.75" customHeight="1">
      <c r="B38" s="190" t="str">
        <f t="array" ref="B38">IF(OR(NOT($X$3="Pre-Defined"), AND(D31 &lt;&gt; "Yes", ROW(B38) - ROW($B$10) &gt;= General!$D$7)), "Unused", IF(CONCATENATE(C38:D38)="", "Required", IF(ISBLANK(C38), "Missing Source ID", IF(INDEX(Sources!$B$19:$B$1002, MATCH(C38, Sources!$C$19:$C$1002, 0))="Unused", "Source does not exist", IF(ISBLANK(D38), "Missing Post ID", IF(INDEX(Posts!$B$25:$B$1008, MATCH(D38, Posts!$D$25:$D$1008, 0))="Unused", "Post does not exist", "Valid"))))))</f>
        <v>Unused</v>
      </c>
      <c r="C38" s="193"/>
      <c r="D38" s="196"/>
    </row>
    <row r="39" ht="15.75" customHeight="1">
      <c r="B39" s="190" t="str">
        <f t="array" ref="B39">IF(OR(NOT($X$3="Pre-Defined"), AND(D32 &lt;&gt; "Yes", ROW(B39) - ROW($B$10) &gt;= General!$D$7)), "Unused", IF(CONCATENATE(C39:D39)="", "Required", IF(ISBLANK(C39), "Missing Source ID", IF(INDEX(Sources!$B$19:$B$1002, MATCH(C39, Sources!$C$19:$C$1002, 0))="Unused", "Source does not exist", IF(ISBLANK(D39), "Missing Post ID", IF(INDEX(Posts!$B$25:$B$1008, MATCH(D39, Posts!$D$25:$D$1008, 0))="Unused", "Post does not exist", "Valid"))))))</f>
        <v>Unused</v>
      </c>
      <c r="C39" s="212"/>
      <c r="D39" s="215"/>
    </row>
    <row r="40" ht="15.75" customHeight="1">
      <c r="B40" s="190" t="str">
        <f t="array" ref="B40">IF(OR(NOT($X$3="Pre-Defined"), AND(D33 &lt;&gt; "Yes", ROW(B40) - ROW($B$10) &gt;= General!$D$7)), "Unused", IF(CONCATENATE(C40:D40)="", "Required", IF(ISBLANK(C40), "Missing Source ID", IF(INDEX(Sources!$B$19:$B$1002, MATCH(C40, Sources!$C$19:$C$1002, 0))="Unused", "Source does not exist", IF(ISBLANK(D40), "Missing Post ID", IF(INDEX(Posts!$B$25:$B$1008, MATCH(D40, Posts!$D$25:$D$1008, 0))="Unused", "Post does not exist", "Valid"))))))</f>
        <v>Unused</v>
      </c>
      <c r="C40" s="193"/>
      <c r="D40" s="196"/>
    </row>
    <row r="41" ht="15.75" customHeight="1">
      <c r="B41" s="190" t="str">
        <f t="array" ref="B41">IF(OR(NOT($X$3="Pre-Defined"), AND(D34 &lt;&gt; "Yes", ROW(B41) - ROW($B$10) &gt;= General!$D$7)), "Unused", IF(CONCATENATE(C41:D41)="", "Required", IF(ISBLANK(C41), "Missing Source ID", IF(INDEX(Sources!$B$19:$B$1002, MATCH(C41, Sources!$C$19:$C$1002, 0))="Unused", "Source does not exist", IF(ISBLANK(D41), "Missing Post ID", IF(INDEX(Posts!$B$25:$B$1008, MATCH(D41, Posts!$D$25:$D$1008, 0))="Unused", "Post does not exist", "Valid"))))))</f>
        <v>Unused</v>
      </c>
      <c r="C41" s="212"/>
      <c r="D41" s="215"/>
    </row>
    <row r="42" ht="15.75" customHeight="1">
      <c r="B42" s="190" t="str">
        <f t="array" ref="B42">IF(OR(NOT($X$3="Pre-Defined"), AND(D35 &lt;&gt; "Yes", ROW(B42) - ROW($B$10) &gt;= General!$D$7)), "Unused", IF(CONCATENATE(C42:D42)="", "Required", IF(ISBLANK(C42), "Missing Source ID", IF(INDEX(Sources!$B$19:$B$1002, MATCH(C42, Sources!$C$19:$C$1002, 0))="Unused", "Source does not exist", IF(ISBLANK(D42), "Missing Post ID", IF(INDEX(Posts!$B$25:$B$1008, MATCH(D42, Posts!$D$25:$D$1008, 0))="Unused", "Post does not exist", "Valid"))))))</f>
        <v>Unused</v>
      </c>
      <c r="C42" s="193"/>
      <c r="D42" s="196"/>
    </row>
    <row r="43" ht="15.75" customHeight="1">
      <c r="B43" s="190" t="str">
        <f t="array" ref="B43">IF(OR(NOT($X$3="Pre-Defined"), AND(D36 &lt;&gt; "Yes", ROW(B43) - ROW($B$10) &gt;= General!$D$7)), "Unused", IF(CONCATENATE(C43:D43)="", "Required", IF(ISBLANK(C43), "Missing Source ID", IF(INDEX(Sources!$B$19:$B$1002, MATCH(C43, Sources!$C$19:$C$1002, 0))="Unused", "Source does not exist", IF(ISBLANK(D43), "Missing Post ID", IF(INDEX(Posts!$B$25:$B$1008, MATCH(D43, Posts!$D$25:$D$1008, 0))="Unused", "Post does not exist", "Valid"))))))</f>
        <v>Unused</v>
      </c>
      <c r="C43" s="212"/>
      <c r="D43" s="215"/>
    </row>
    <row r="44" ht="15.75" customHeight="1">
      <c r="B44" s="190" t="str">
        <f t="array" ref="B44">IF(OR(NOT($X$3="Pre-Defined"), AND(D37 &lt;&gt; "Yes", ROW(B44) - ROW($B$10) &gt;= General!$D$7)), "Unused", IF(CONCATENATE(C44:D44)="", "Required", IF(ISBLANK(C44), "Missing Source ID", IF(INDEX(Sources!$B$19:$B$1002, MATCH(C44, Sources!$C$19:$C$1002, 0))="Unused", "Source does not exist", IF(ISBLANK(D44), "Missing Post ID", IF(INDEX(Posts!$B$25:$B$1008, MATCH(D44, Posts!$D$25:$D$1008, 0))="Unused", "Post does not exist", "Valid"))))))</f>
        <v>Unused</v>
      </c>
      <c r="C44" s="193"/>
      <c r="D44" s="196"/>
    </row>
    <row r="45" ht="15.75" customHeight="1">
      <c r="B45" s="190" t="str">
        <f t="array" ref="B45">IF(OR(NOT($X$3="Pre-Defined"), AND(D38 &lt;&gt; "Yes", ROW(B45) - ROW($B$10) &gt;= General!$D$7)), "Unused", IF(CONCATENATE(C45:D45)="", "Required", IF(ISBLANK(C45), "Missing Source ID", IF(INDEX(Sources!$B$19:$B$1002, MATCH(C45, Sources!$C$19:$C$1002, 0))="Unused", "Source does not exist", IF(ISBLANK(D45), "Missing Post ID", IF(INDEX(Posts!$B$25:$B$1008, MATCH(D45, Posts!$D$25:$D$1008, 0))="Unused", "Post does not exist", "Valid"))))))</f>
        <v>Unused</v>
      </c>
      <c r="C45" s="212"/>
      <c r="D45" s="215"/>
    </row>
    <row r="46" ht="15.75" customHeight="1">
      <c r="B46" s="190" t="str">
        <f t="array" ref="B46">IF(OR(NOT($X$3="Pre-Defined"), AND(D39 &lt;&gt; "Yes", ROW(B46) - ROW($B$10) &gt;= General!$D$7)), "Unused", IF(CONCATENATE(C46:D46)="", "Required", IF(ISBLANK(C46), "Missing Source ID", IF(INDEX(Sources!$B$19:$B$1002, MATCH(C46, Sources!$C$19:$C$1002, 0))="Unused", "Source does not exist", IF(ISBLANK(D46), "Missing Post ID", IF(INDEX(Posts!$B$25:$B$1008, MATCH(D46, Posts!$D$25:$D$1008, 0))="Unused", "Post does not exist", "Valid"))))))</f>
        <v>Unused</v>
      </c>
      <c r="C46" s="193"/>
      <c r="D46" s="196"/>
    </row>
    <row r="47" ht="15.75" customHeight="1">
      <c r="B47" s="190" t="str">
        <f t="array" ref="B47">IF(OR(NOT($X$3="Pre-Defined"), AND(D40 &lt;&gt; "Yes", ROW(B47) - ROW($B$10) &gt;= General!$D$7)), "Unused", IF(CONCATENATE(C47:D47)="", "Required", IF(ISBLANK(C47), "Missing Source ID", IF(INDEX(Sources!$B$19:$B$1002, MATCH(C47, Sources!$C$19:$C$1002, 0))="Unused", "Source does not exist", IF(ISBLANK(D47), "Missing Post ID", IF(INDEX(Posts!$B$25:$B$1008, MATCH(D47, Posts!$D$25:$D$1008, 0))="Unused", "Post does not exist", "Valid"))))))</f>
        <v>Unused</v>
      </c>
      <c r="C47" s="212"/>
      <c r="D47" s="215"/>
    </row>
    <row r="48" ht="15.75" customHeight="1">
      <c r="B48" s="190" t="str">
        <f t="array" ref="B48">IF(OR(NOT($X$3="Pre-Defined"), AND(D41 &lt;&gt; "Yes", ROW(B48) - ROW($B$10) &gt;= General!$D$7)), "Unused", IF(CONCATENATE(C48:D48)="", "Required", IF(ISBLANK(C48), "Missing Source ID", IF(INDEX(Sources!$B$19:$B$1002, MATCH(C48, Sources!$C$19:$C$1002, 0))="Unused", "Source does not exist", IF(ISBLANK(D48), "Missing Post ID", IF(INDEX(Posts!$B$25:$B$1008, MATCH(D48, Posts!$D$25:$D$1008, 0))="Unused", "Post does not exist", "Valid"))))))</f>
        <v>Unused</v>
      </c>
      <c r="C48" s="193"/>
      <c r="D48" s="196"/>
    </row>
    <row r="49" ht="15.75" customHeight="1">
      <c r="B49" s="190" t="str">
        <f t="array" ref="B49">IF(OR(NOT($X$3="Pre-Defined"), AND(D42 &lt;&gt; "Yes", ROW(B49) - ROW($B$10) &gt;= General!$D$7)), "Unused", IF(CONCATENATE(C49:D49)="", "Required", IF(ISBLANK(C49), "Missing Source ID", IF(INDEX(Sources!$B$19:$B$1002, MATCH(C49, Sources!$C$19:$C$1002, 0))="Unused", "Source does not exist", IF(ISBLANK(D49), "Missing Post ID", IF(INDEX(Posts!$B$25:$B$1008, MATCH(D49, Posts!$D$25:$D$1008, 0))="Unused", "Post does not exist", "Valid"))))))</f>
        <v>Unused</v>
      </c>
      <c r="C49" s="212"/>
      <c r="D49" s="215"/>
    </row>
    <row r="50" ht="15.75" customHeight="1">
      <c r="B50" s="190" t="str">
        <f t="array" ref="B50">IF(OR(NOT($X$3="Pre-Defined"), AND(D43 &lt;&gt; "Yes", ROW(B50) - ROW($B$10) &gt;= General!$D$7)), "Unused", IF(CONCATENATE(C50:D50)="", "Required", IF(ISBLANK(C50), "Missing Source ID", IF(INDEX(Sources!$B$19:$B$1002, MATCH(C50, Sources!$C$19:$C$1002, 0))="Unused", "Source does not exist", IF(ISBLANK(D50), "Missing Post ID", IF(INDEX(Posts!$B$25:$B$1008, MATCH(D50, Posts!$D$25:$D$1008, 0))="Unused", "Post does not exist", "Valid"))))))</f>
        <v>Unused</v>
      </c>
      <c r="C50" s="193"/>
      <c r="D50" s="196"/>
    </row>
    <row r="51" ht="15.75" customHeight="1">
      <c r="B51" s="190" t="str">
        <f t="array" ref="B51">IF(OR(NOT($X$3="Pre-Defined"), AND(D44 &lt;&gt; "Yes", ROW(B51) - ROW($B$10) &gt;= General!$D$7)), "Unused", IF(CONCATENATE(C51:D51)="", "Required", IF(ISBLANK(C51), "Missing Source ID", IF(INDEX(Sources!$B$19:$B$1002, MATCH(C51, Sources!$C$19:$C$1002, 0))="Unused", "Source does not exist", IF(ISBLANK(D51), "Missing Post ID", IF(INDEX(Posts!$B$25:$B$1008, MATCH(D51, Posts!$D$25:$D$1008, 0))="Unused", "Post does not exist", "Valid"))))))</f>
        <v>Unused</v>
      </c>
      <c r="C51" s="212"/>
      <c r="D51" s="215"/>
    </row>
    <row r="52" ht="15.75" customHeight="1">
      <c r="B52" s="190" t="str">
        <f t="array" ref="B52">IF(OR(NOT($X$3="Pre-Defined"), AND(D45 &lt;&gt; "Yes", ROW(B52) - ROW($B$10) &gt;= General!$D$7)), "Unused", IF(CONCATENATE(C52:D52)="", "Required", IF(ISBLANK(C52), "Missing Source ID", IF(INDEX(Sources!$B$19:$B$1002, MATCH(C52, Sources!$C$19:$C$1002, 0))="Unused", "Source does not exist", IF(ISBLANK(D52), "Missing Post ID", IF(INDEX(Posts!$B$25:$B$1008, MATCH(D52, Posts!$D$25:$D$1008, 0))="Unused", "Post does not exist", "Valid"))))))</f>
        <v>Unused</v>
      </c>
      <c r="C52" s="193"/>
      <c r="D52" s="196"/>
    </row>
    <row r="53" ht="15.75" customHeight="1">
      <c r="B53" s="190" t="str">
        <f t="array" ref="B53">IF(OR(NOT($X$3="Pre-Defined"), AND(D46 &lt;&gt; "Yes", ROW(B53) - ROW($B$10) &gt;= General!$D$7)), "Unused", IF(CONCATENATE(C53:D53)="", "Required", IF(ISBLANK(C53), "Missing Source ID", IF(INDEX(Sources!$B$19:$B$1002, MATCH(C53, Sources!$C$19:$C$1002, 0))="Unused", "Source does not exist", IF(ISBLANK(D53), "Missing Post ID", IF(INDEX(Posts!$B$25:$B$1008, MATCH(D53, Posts!$D$25:$D$1008, 0))="Unused", "Post does not exist", "Valid"))))))</f>
        <v>Unused</v>
      </c>
      <c r="C53" s="212"/>
      <c r="D53" s="215"/>
    </row>
    <row r="54" ht="15.75" customHeight="1">
      <c r="B54" s="190" t="str">
        <f t="array" ref="B54">IF(OR(NOT($X$3="Pre-Defined"), AND(D47 &lt;&gt; "Yes", ROW(B54) - ROW($B$10) &gt;= General!$D$7)), "Unused", IF(CONCATENATE(C54:D54)="", "Required", IF(ISBLANK(C54), "Missing Source ID", IF(INDEX(Sources!$B$19:$B$1002, MATCH(C54, Sources!$C$19:$C$1002, 0))="Unused", "Source does not exist", IF(ISBLANK(D54), "Missing Post ID", IF(INDEX(Posts!$B$25:$B$1008, MATCH(D54, Posts!$D$25:$D$1008, 0))="Unused", "Post does not exist", "Valid"))))))</f>
        <v>Unused</v>
      </c>
      <c r="C54" s="193"/>
      <c r="D54" s="196"/>
    </row>
    <row r="55" ht="15.75" customHeight="1">
      <c r="B55" s="190" t="str">
        <f t="array" ref="B55">IF(OR(NOT($X$3="Pre-Defined"), AND(D48 &lt;&gt; "Yes", ROW(B55) - ROW($B$10) &gt;= General!$D$7)), "Unused", IF(CONCATENATE(C55:D55)="", "Required", IF(ISBLANK(C55), "Missing Source ID", IF(INDEX(Sources!$B$19:$B$1002, MATCH(C55, Sources!$C$19:$C$1002, 0))="Unused", "Source does not exist", IF(ISBLANK(D55), "Missing Post ID", IF(INDEX(Posts!$B$25:$B$1008, MATCH(D55, Posts!$D$25:$D$1008, 0))="Unused", "Post does not exist", "Valid"))))))</f>
        <v>Unused</v>
      </c>
      <c r="C55" s="212"/>
      <c r="D55" s="215"/>
    </row>
    <row r="56" ht="15.75" customHeight="1">
      <c r="B56" s="190" t="str">
        <f t="array" ref="B56">IF(OR(NOT($X$3="Pre-Defined"), AND(D49 &lt;&gt; "Yes", ROW(B56) - ROW($B$10) &gt;= General!$D$7)), "Unused", IF(CONCATENATE(C56:D56)="", "Required", IF(ISBLANK(C56), "Missing Source ID", IF(INDEX(Sources!$B$19:$B$1002, MATCH(C56, Sources!$C$19:$C$1002, 0))="Unused", "Source does not exist", IF(ISBLANK(D56), "Missing Post ID", IF(INDEX(Posts!$B$25:$B$1008, MATCH(D56, Posts!$D$25:$D$1008, 0))="Unused", "Post does not exist", "Valid"))))))</f>
        <v>Unused</v>
      </c>
      <c r="C56" s="193"/>
      <c r="D56" s="196"/>
    </row>
    <row r="57" ht="15.75" customHeight="1">
      <c r="B57" s="190" t="str">
        <f t="array" ref="B57">IF(OR(NOT($X$3="Pre-Defined"), AND(D50 &lt;&gt; "Yes", ROW(B57) - ROW($B$10) &gt;= General!$D$7)), "Unused", IF(CONCATENATE(C57:D57)="", "Required", IF(ISBLANK(C57), "Missing Source ID", IF(INDEX(Sources!$B$19:$B$1002, MATCH(C57, Sources!$C$19:$C$1002, 0))="Unused", "Source does not exist", IF(ISBLANK(D57), "Missing Post ID", IF(INDEX(Posts!$B$25:$B$1008, MATCH(D57, Posts!$D$25:$D$1008, 0))="Unused", "Post does not exist", "Valid"))))))</f>
        <v>Unused</v>
      </c>
      <c r="C57" s="212"/>
      <c r="D57" s="215"/>
    </row>
    <row r="58" ht="15.75" customHeight="1">
      <c r="B58" s="190" t="str">
        <f t="array" ref="B58">IF(OR(NOT($X$3="Pre-Defined"), AND(D51 &lt;&gt; "Yes", ROW(B58) - ROW($B$10) &gt;= General!$D$7)), "Unused", IF(CONCATENATE(C58:D58)="", "Required", IF(ISBLANK(C58), "Missing Source ID", IF(INDEX(Sources!$B$19:$B$1002, MATCH(C58, Sources!$C$19:$C$1002, 0))="Unused", "Source does not exist", IF(ISBLANK(D58), "Missing Post ID", IF(INDEX(Posts!$B$25:$B$1008, MATCH(D58, Posts!$D$25:$D$1008, 0))="Unused", "Post does not exist", "Valid"))))))</f>
        <v>Unused</v>
      </c>
      <c r="C58" s="193"/>
      <c r="D58" s="196"/>
    </row>
    <row r="59" ht="15.75" customHeight="1">
      <c r="B59" s="190" t="str">
        <f t="array" ref="B59">IF(OR(NOT($X$3="Pre-Defined"), AND(D52 &lt;&gt; "Yes", ROW(B59) - ROW($B$10) &gt;= General!$D$7)), "Unused", IF(CONCATENATE(C59:D59)="", "Required", IF(ISBLANK(C59), "Missing Source ID", IF(INDEX(Sources!$B$19:$B$1002, MATCH(C59, Sources!$C$19:$C$1002, 0))="Unused", "Source does not exist", IF(ISBLANK(D59), "Missing Post ID", IF(INDEX(Posts!$B$25:$B$1008, MATCH(D59, Posts!$D$25:$D$1008, 0))="Unused", "Post does not exist", "Valid"))))))</f>
        <v>Unused</v>
      </c>
      <c r="C59" s="212"/>
      <c r="D59" s="215"/>
    </row>
    <row r="60" ht="15.75" customHeight="1">
      <c r="B60" s="190" t="str">
        <f t="array" ref="B60">IF(OR(NOT($X$3="Pre-Defined"), AND(D53 &lt;&gt; "Yes", ROW(B60) - ROW($B$10) &gt;= General!$D$7)), "Unused", IF(CONCATENATE(C60:D60)="", "Required", IF(ISBLANK(C60), "Missing Source ID", IF(INDEX(Sources!$B$19:$B$1002, MATCH(C60, Sources!$C$19:$C$1002, 0))="Unused", "Source does not exist", IF(ISBLANK(D60), "Missing Post ID", IF(INDEX(Posts!$B$25:$B$1008, MATCH(D60, Posts!$D$25:$D$1008, 0))="Unused", "Post does not exist", "Valid"))))))</f>
        <v>Unused</v>
      </c>
      <c r="C60" s="193"/>
      <c r="D60" s="196"/>
    </row>
    <row r="61" ht="15.75" customHeight="1">
      <c r="B61" s="190" t="str">
        <f t="array" ref="B61">IF(OR(NOT($X$3="Pre-Defined"), AND(D54 &lt;&gt; "Yes", ROW(B61) - ROW($B$10) &gt;= General!$D$7)), "Unused", IF(CONCATENATE(C61:D61)="", "Required", IF(ISBLANK(C61), "Missing Source ID", IF(INDEX(Sources!$B$19:$B$1002, MATCH(C61, Sources!$C$19:$C$1002, 0))="Unused", "Source does not exist", IF(ISBLANK(D61), "Missing Post ID", IF(INDEX(Posts!$B$25:$B$1008, MATCH(D61, Posts!$D$25:$D$1008, 0))="Unused", "Post does not exist", "Valid"))))))</f>
        <v>Unused</v>
      </c>
      <c r="C61" s="212"/>
      <c r="D61" s="215"/>
    </row>
    <row r="62" ht="15.75" customHeight="1">
      <c r="B62" s="190" t="str">
        <f t="array" ref="B62">IF(OR(NOT($X$3="Pre-Defined"), AND(D55 &lt;&gt; "Yes", ROW(B62) - ROW($B$10) &gt;= General!$D$7)), "Unused", IF(CONCATENATE(C62:D62)="", "Required", IF(ISBLANK(C62), "Missing Source ID", IF(INDEX(Sources!$B$19:$B$1002, MATCH(C62, Sources!$C$19:$C$1002, 0))="Unused", "Source does not exist", IF(ISBLANK(D62), "Missing Post ID", IF(INDEX(Posts!$B$25:$B$1008, MATCH(D62, Posts!$D$25:$D$1008, 0))="Unused", "Post does not exist", "Valid"))))))</f>
        <v>Unused</v>
      </c>
      <c r="C62" s="193"/>
      <c r="D62" s="196"/>
    </row>
    <row r="63" ht="15.75" customHeight="1">
      <c r="B63" s="190" t="str">
        <f t="array" ref="B63">IF(OR(NOT($X$3="Pre-Defined"), AND(D56 &lt;&gt; "Yes", ROW(B63) - ROW($B$10) &gt;= General!$D$7)), "Unused", IF(CONCATENATE(C63:D63)="", "Required", IF(ISBLANK(C63), "Missing Source ID", IF(INDEX(Sources!$B$19:$B$1002, MATCH(C63, Sources!$C$19:$C$1002, 0))="Unused", "Source does not exist", IF(ISBLANK(D63), "Missing Post ID", IF(INDEX(Posts!$B$25:$B$1008, MATCH(D63, Posts!$D$25:$D$1008, 0))="Unused", "Post does not exist", "Valid"))))))</f>
        <v>Unused</v>
      </c>
      <c r="C63" s="212"/>
      <c r="D63" s="215"/>
    </row>
    <row r="64" ht="15.75" customHeight="1">
      <c r="B64" s="190" t="str">
        <f t="array" ref="B64">IF(OR(NOT($X$3="Pre-Defined"), AND(D57 &lt;&gt; "Yes", ROW(B64) - ROW($B$10) &gt;= General!$D$7)), "Unused", IF(CONCATENATE(C64:D64)="", "Required", IF(ISBLANK(C64), "Missing Source ID", IF(INDEX(Sources!$B$19:$B$1002, MATCH(C64, Sources!$C$19:$C$1002, 0))="Unused", "Source does not exist", IF(ISBLANK(D64), "Missing Post ID", IF(INDEX(Posts!$B$25:$B$1008, MATCH(D64, Posts!$D$25:$D$1008, 0))="Unused", "Post does not exist", "Valid"))))))</f>
        <v>Unused</v>
      </c>
      <c r="C64" s="193"/>
      <c r="D64" s="196"/>
    </row>
    <row r="65" ht="15.75" customHeight="1">
      <c r="B65" s="190" t="str">
        <f t="array" ref="B65">IF(OR(NOT($X$3="Pre-Defined"), AND(D58 &lt;&gt; "Yes", ROW(B65) - ROW($B$10) &gt;= General!$D$7)), "Unused", IF(CONCATENATE(C65:D65)="", "Required", IF(ISBLANK(C65), "Missing Source ID", IF(INDEX(Sources!$B$19:$B$1002, MATCH(C65, Sources!$C$19:$C$1002, 0))="Unused", "Source does not exist", IF(ISBLANK(D65), "Missing Post ID", IF(INDEX(Posts!$B$25:$B$1008, MATCH(D65, Posts!$D$25:$D$1008, 0))="Unused", "Post does not exist", "Valid"))))))</f>
        <v>Unused</v>
      </c>
      <c r="C65" s="212"/>
      <c r="D65" s="215"/>
    </row>
    <row r="66" ht="15.75" customHeight="1">
      <c r="B66" s="190" t="str">
        <f t="array" ref="B66">IF(OR(NOT($X$3="Pre-Defined"), AND(D59 &lt;&gt; "Yes", ROW(B66) - ROW($B$10) &gt;= General!$D$7)), "Unused", IF(CONCATENATE(C66:D66)="", "Required", IF(ISBLANK(C66), "Missing Source ID", IF(INDEX(Sources!$B$19:$B$1002, MATCH(C66, Sources!$C$19:$C$1002, 0))="Unused", "Source does not exist", IF(ISBLANK(D66), "Missing Post ID", IF(INDEX(Posts!$B$25:$B$1008, MATCH(D66, Posts!$D$25:$D$1008, 0))="Unused", "Post does not exist", "Valid"))))))</f>
        <v>Unused</v>
      </c>
      <c r="C66" s="193"/>
      <c r="D66" s="196"/>
    </row>
    <row r="67" ht="15.75" customHeight="1">
      <c r="B67" s="190" t="str">
        <f t="array" ref="B67">IF(OR(NOT($X$3="Pre-Defined"), AND(D60 &lt;&gt; "Yes", ROW(B67) - ROW($B$10) &gt;= General!$D$7)), "Unused", IF(CONCATENATE(C67:D67)="", "Required", IF(ISBLANK(C67), "Missing Source ID", IF(INDEX(Sources!$B$19:$B$1002, MATCH(C67, Sources!$C$19:$C$1002, 0))="Unused", "Source does not exist", IF(ISBLANK(D67), "Missing Post ID", IF(INDEX(Posts!$B$25:$B$1008, MATCH(D67, Posts!$D$25:$D$1008, 0))="Unused", "Post does not exist", "Valid"))))))</f>
        <v>Unused</v>
      </c>
      <c r="C67" s="212"/>
      <c r="D67" s="215"/>
    </row>
    <row r="68" ht="15.75" customHeight="1">
      <c r="B68" s="190" t="str">
        <f t="array" ref="B68">IF(OR(NOT($X$3="Pre-Defined"), AND(D61 &lt;&gt; "Yes", ROW(B68) - ROW($B$10) &gt;= General!$D$7)), "Unused", IF(CONCATENATE(C68:D68)="", "Required", IF(ISBLANK(C68), "Missing Source ID", IF(INDEX(Sources!$B$19:$B$1002, MATCH(C68, Sources!$C$19:$C$1002, 0))="Unused", "Source does not exist", IF(ISBLANK(D68), "Missing Post ID", IF(INDEX(Posts!$B$25:$B$1008, MATCH(D68, Posts!$D$25:$D$1008, 0))="Unused", "Post does not exist", "Valid"))))))</f>
        <v>Unused</v>
      </c>
      <c r="C68" s="193"/>
      <c r="D68" s="196"/>
    </row>
    <row r="69" ht="15.75" customHeight="1">
      <c r="B69" s="190" t="str">
        <f t="array" ref="B69">IF(OR(NOT($X$3="Pre-Defined"), AND(D62 &lt;&gt; "Yes", ROW(B69) - ROW($B$10) &gt;= General!$D$7)), "Unused", IF(CONCATENATE(C69:D69)="", "Required", IF(ISBLANK(C69), "Missing Source ID", IF(INDEX(Sources!$B$19:$B$1002, MATCH(C69, Sources!$C$19:$C$1002, 0))="Unused", "Source does not exist", IF(ISBLANK(D69), "Missing Post ID", IF(INDEX(Posts!$B$25:$B$1008, MATCH(D69, Posts!$D$25:$D$1008, 0))="Unused", "Post does not exist", "Valid"))))))</f>
        <v>Unused</v>
      </c>
      <c r="C69" s="212"/>
      <c r="D69" s="215"/>
    </row>
    <row r="70" ht="15.75" customHeight="1">
      <c r="B70" s="190" t="str">
        <f t="array" ref="B70">IF(OR(NOT($X$3="Pre-Defined"), AND(D63 &lt;&gt; "Yes", ROW(B70) - ROW($B$10) &gt;= General!$D$7)), "Unused", IF(CONCATENATE(C70:D70)="", "Required", IF(ISBLANK(C70), "Missing Source ID", IF(INDEX(Sources!$B$19:$B$1002, MATCH(C70, Sources!$C$19:$C$1002, 0))="Unused", "Source does not exist", IF(ISBLANK(D70), "Missing Post ID", IF(INDEX(Posts!$B$25:$B$1008, MATCH(D70, Posts!$D$25:$D$1008, 0))="Unused", "Post does not exist", "Valid"))))))</f>
        <v>Unused</v>
      </c>
      <c r="C70" s="193"/>
      <c r="D70" s="196"/>
    </row>
    <row r="71" ht="15.75" customHeight="1">
      <c r="B71" s="190" t="str">
        <f t="array" ref="B71">IF(OR(NOT($X$3="Pre-Defined"), AND(D64 &lt;&gt; "Yes", ROW(B71) - ROW($B$10) &gt;= General!$D$7)), "Unused", IF(CONCATENATE(C71:D71)="", "Required", IF(ISBLANK(C71), "Missing Source ID", IF(INDEX(Sources!$B$19:$B$1002, MATCH(C71, Sources!$C$19:$C$1002, 0))="Unused", "Source does not exist", IF(ISBLANK(D71), "Missing Post ID", IF(INDEX(Posts!$B$25:$B$1008, MATCH(D71, Posts!$D$25:$D$1008, 0))="Unused", "Post does not exist", "Valid"))))))</f>
        <v>Unused</v>
      </c>
      <c r="C71" s="212"/>
      <c r="D71" s="215"/>
    </row>
    <row r="72" ht="15.75" customHeight="1">
      <c r="B72" s="190" t="str">
        <f t="array" ref="B72">IF(OR(NOT($X$3="Pre-Defined"), AND(D65 &lt;&gt; "Yes", ROW(B72) - ROW($B$10) &gt;= General!$D$7)), "Unused", IF(CONCATENATE(C72:D72)="", "Required", IF(ISBLANK(C72), "Missing Source ID", IF(INDEX(Sources!$B$19:$B$1002, MATCH(C72, Sources!$C$19:$C$1002, 0))="Unused", "Source does not exist", IF(ISBLANK(D72), "Missing Post ID", IF(INDEX(Posts!$B$25:$B$1008, MATCH(D72, Posts!$D$25:$D$1008, 0))="Unused", "Post does not exist", "Valid"))))))</f>
        <v>Unused</v>
      </c>
      <c r="C72" s="193"/>
      <c r="D72" s="196"/>
    </row>
    <row r="73" ht="15.75" customHeight="1">
      <c r="B73" s="190" t="str">
        <f t="array" ref="B73">IF(OR(NOT($X$3="Pre-Defined"), AND(D66 &lt;&gt; "Yes", ROW(B73) - ROW($B$10) &gt;= General!$D$7)), "Unused", IF(CONCATENATE(C73:D73)="", "Required", IF(ISBLANK(C73), "Missing Source ID", IF(INDEX(Sources!$B$19:$B$1002, MATCH(C73, Sources!$C$19:$C$1002, 0))="Unused", "Source does not exist", IF(ISBLANK(D73), "Missing Post ID", IF(INDEX(Posts!$B$25:$B$1008, MATCH(D73, Posts!$D$25:$D$1008, 0))="Unused", "Post does not exist", "Valid"))))))</f>
        <v>Unused</v>
      </c>
      <c r="C73" s="212"/>
      <c r="D73" s="215"/>
    </row>
    <row r="74" ht="15.75" customHeight="1">
      <c r="B74" s="190" t="str">
        <f t="array" ref="B74">IF(OR(NOT($X$3="Pre-Defined"), AND(D67 &lt;&gt; "Yes", ROW(B74) - ROW($B$10) &gt;= General!$D$7)), "Unused", IF(CONCATENATE(C74:D74)="", "Required", IF(ISBLANK(C74), "Missing Source ID", IF(INDEX(Sources!$B$19:$B$1002, MATCH(C74, Sources!$C$19:$C$1002, 0))="Unused", "Source does not exist", IF(ISBLANK(D74), "Missing Post ID", IF(INDEX(Posts!$B$25:$B$1008, MATCH(D74, Posts!$D$25:$D$1008, 0))="Unused", "Post does not exist", "Valid"))))))</f>
        <v>Unused</v>
      </c>
      <c r="C74" s="193"/>
      <c r="D74" s="196"/>
    </row>
    <row r="75" ht="15.75" customHeight="1">
      <c r="B75" s="190" t="str">
        <f t="array" ref="B75">IF(OR(NOT($X$3="Pre-Defined"), AND(D68 &lt;&gt; "Yes", ROW(B75) - ROW($B$10) &gt;= General!$D$7)), "Unused", IF(CONCATENATE(C75:D75)="", "Required", IF(ISBLANK(C75), "Missing Source ID", IF(INDEX(Sources!$B$19:$B$1002, MATCH(C75, Sources!$C$19:$C$1002, 0))="Unused", "Source does not exist", IF(ISBLANK(D75), "Missing Post ID", IF(INDEX(Posts!$B$25:$B$1008, MATCH(D75, Posts!$D$25:$D$1008, 0))="Unused", "Post does not exist", "Valid"))))))</f>
        <v>Unused</v>
      </c>
      <c r="C75" s="212"/>
      <c r="D75" s="215"/>
    </row>
    <row r="76" ht="15.75" customHeight="1">
      <c r="B76" s="190" t="str">
        <f t="array" ref="B76">IF(OR(NOT($X$3="Pre-Defined"), AND(D69 &lt;&gt; "Yes", ROW(B76) - ROW($B$10) &gt;= General!$D$7)), "Unused", IF(CONCATENATE(C76:D76)="", "Required", IF(ISBLANK(C76), "Missing Source ID", IF(INDEX(Sources!$B$19:$B$1002, MATCH(C76, Sources!$C$19:$C$1002, 0))="Unused", "Source does not exist", IF(ISBLANK(D76), "Missing Post ID", IF(INDEX(Posts!$B$25:$B$1008, MATCH(D76, Posts!$D$25:$D$1008, 0))="Unused", "Post does not exist", "Valid"))))))</f>
        <v>Unused</v>
      </c>
      <c r="C76" s="193"/>
      <c r="D76" s="196"/>
    </row>
    <row r="77" ht="15.75" customHeight="1">
      <c r="B77" s="190" t="str">
        <f t="array" ref="B77">IF(OR(NOT($X$3="Pre-Defined"), AND(D70 &lt;&gt; "Yes", ROW(B77) - ROW($B$10) &gt;= General!$D$7)), "Unused", IF(CONCATENATE(C77:D77)="", "Required", IF(ISBLANK(C77), "Missing Source ID", IF(INDEX(Sources!$B$19:$B$1002, MATCH(C77, Sources!$C$19:$C$1002, 0))="Unused", "Source does not exist", IF(ISBLANK(D77), "Missing Post ID", IF(INDEX(Posts!$B$25:$B$1008, MATCH(D77, Posts!$D$25:$D$1008, 0))="Unused", "Post does not exist", "Valid"))))))</f>
        <v>Unused</v>
      </c>
      <c r="C77" s="212"/>
      <c r="D77" s="215"/>
    </row>
    <row r="78" ht="15.75" customHeight="1">
      <c r="B78" s="190" t="str">
        <f t="array" ref="B78">IF(OR(NOT($X$3="Pre-Defined"), AND(D71 &lt;&gt; "Yes", ROW(B78) - ROW($B$10) &gt;= General!$D$7)), "Unused", IF(CONCATENATE(C78:D78)="", "Required", IF(ISBLANK(C78), "Missing Source ID", IF(INDEX(Sources!$B$19:$B$1002, MATCH(C78, Sources!$C$19:$C$1002, 0))="Unused", "Source does not exist", IF(ISBLANK(D78), "Missing Post ID", IF(INDEX(Posts!$B$25:$B$1008, MATCH(D78, Posts!$D$25:$D$1008, 0))="Unused", "Post does not exist", "Valid"))))))</f>
        <v>Unused</v>
      </c>
      <c r="C78" s="193"/>
      <c r="D78" s="196"/>
    </row>
    <row r="79" ht="15.75" customHeight="1">
      <c r="B79" s="190" t="str">
        <f t="array" ref="B79">IF(OR(NOT($X$3="Pre-Defined"), AND(D72 &lt;&gt; "Yes", ROW(B79) - ROW($B$10) &gt;= General!$D$7)), "Unused", IF(CONCATENATE(C79:D79)="", "Required", IF(ISBLANK(C79), "Missing Source ID", IF(INDEX(Sources!$B$19:$B$1002, MATCH(C79, Sources!$C$19:$C$1002, 0))="Unused", "Source does not exist", IF(ISBLANK(D79), "Missing Post ID", IF(INDEX(Posts!$B$25:$B$1008, MATCH(D79, Posts!$D$25:$D$1008, 0))="Unused", "Post does not exist", "Valid"))))))</f>
        <v>Unused</v>
      </c>
      <c r="C79" s="212"/>
      <c r="D79" s="215"/>
    </row>
    <row r="80" ht="15.75" customHeight="1">
      <c r="B80" s="190" t="str">
        <f t="array" ref="B80">IF(OR(NOT($X$3="Pre-Defined"), AND(D73 &lt;&gt; "Yes", ROW(B80) - ROW($B$10) &gt;= General!$D$7)), "Unused", IF(CONCATENATE(C80:D80)="", "Required", IF(ISBLANK(C80), "Missing Source ID", IF(INDEX(Sources!$B$19:$B$1002, MATCH(C80, Sources!$C$19:$C$1002, 0))="Unused", "Source does not exist", IF(ISBLANK(D80), "Missing Post ID", IF(INDEX(Posts!$B$25:$B$1008, MATCH(D80, Posts!$D$25:$D$1008, 0))="Unused", "Post does not exist", "Valid"))))))</f>
        <v>Unused</v>
      </c>
      <c r="C80" s="193"/>
      <c r="D80" s="196"/>
    </row>
    <row r="81" ht="15.75" customHeight="1">
      <c r="B81" s="190" t="str">
        <f t="array" ref="B81">IF(OR(NOT($X$3="Pre-Defined"), AND(D74 &lt;&gt; "Yes", ROW(B81) - ROW($B$10) &gt;= General!$D$7)), "Unused", IF(CONCATENATE(C81:D81)="", "Required", IF(ISBLANK(C81), "Missing Source ID", IF(INDEX(Sources!$B$19:$B$1002, MATCH(C81, Sources!$C$19:$C$1002, 0))="Unused", "Source does not exist", IF(ISBLANK(D81), "Missing Post ID", IF(INDEX(Posts!$B$25:$B$1008, MATCH(D81, Posts!$D$25:$D$1008, 0))="Unused", "Post does not exist", "Valid"))))))</f>
        <v>Unused</v>
      </c>
      <c r="C81" s="212"/>
      <c r="D81" s="215"/>
    </row>
    <row r="82" ht="15.75" customHeight="1">
      <c r="B82" s="190" t="str">
        <f t="array" ref="B82">IF(OR(NOT($X$3="Pre-Defined"), AND(D75 &lt;&gt; "Yes", ROW(B82) - ROW($B$10) &gt;= General!$D$7)), "Unused", IF(CONCATENATE(C82:D82)="", "Required", IF(ISBLANK(C82), "Missing Source ID", IF(INDEX(Sources!$B$19:$B$1002, MATCH(C82, Sources!$C$19:$C$1002, 0))="Unused", "Source does not exist", IF(ISBLANK(D82), "Missing Post ID", IF(INDEX(Posts!$B$25:$B$1008, MATCH(D82, Posts!$D$25:$D$1008, 0))="Unused", "Post does not exist", "Valid"))))))</f>
        <v>Unused</v>
      </c>
      <c r="C82" s="193"/>
      <c r="D82" s="196"/>
    </row>
    <row r="83" ht="15.75" customHeight="1">
      <c r="B83" s="190" t="str">
        <f t="array" ref="B83">IF(OR(NOT($X$3="Pre-Defined"), AND(D76 &lt;&gt; "Yes", ROW(B83) - ROW($B$10) &gt;= General!$D$7)), "Unused", IF(CONCATENATE(C83:D83)="", "Required", IF(ISBLANK(C83), "Missing Source ID", IF(INDEX(Sources!$B$19:$B$1002, MATCH(C83, Sources!$C$19:$C$1002, 0))="Unused", "Source does not exist", IF(ISBLANK(D83), "Missing Post ID", IF(INDEX(Posts!$B$25:$B$1008, MATCH(D83, Posts!$D$25:$D$1008, 0))="Unused", "Post does not exist", "Valid"))))))</f>
        <v>Unused</v>
      </c>
      <c r="C83" s="212"/>
      <c r="D83" s="215"/>
    </row>
    <row r="84" ht="15.75" customHeight="1">
      <c r="B84" s="190" t="str">
        <f t="array" ref="B84">IF(OR(NOT($X$3="Pre-Defined"), AND(D77 &lt;&gt; "Yes", ROW(B84) - ROW($B$10) &gt;= General!$D$7)), "Unused", IF(CONCATENATE(C84:D84)="", "Required", IF(ISBLANK(C84), "Missing Source ID", IF(INDEX(Sources!$B$19:$B$1002, MATCH(C84, Sources!$C$19:$C$1002, 0))="Unused", "Source does not exist", IF(ISBLANK(D84), "Missing Post ID", IF(INDEX(Posts!$B$25:$B$1008, MATCH(D84, Posts!$D$25:$D$1008, 0))="Unused", "Post does not exist", "Valid"))))))</f>
        <v>Unused</v>
      </c>
      <c r="C84" s="193"/>
      <c r="D84" s="196"/>
    </row>
    <row r="85" ht="15.75" customHeight="1">
      <c r="B85" s="190" t="str">
        <f t="array" ref="B85">IF(OR(NOT($X$3="Pre-Defined"), AND(D78 &lt;&gt; "Yes", ROW(B85) - ROW($B$10) &gt;= General!$D$7)), "Unused", IF(CONCATENATE(C85:D85)="", "Required", IF(ISBLANK(C85), "Missing Source ID", IF(INDEX(Sources!$B$19:$B$1002, MATCH(C85, Sources!$C$19:$C$1002, 0))="Unused", "Source does not exist", IF(ISBLANK(D85), "Missing Post ID", IF(INDEX(Posts!$B$25:$B$1008, MATCH(D85, Posts!$D$25:$D$1008, 0))="Unused", "Post does not exist", "Valid"))))))</f>
        <v>Unused</v>
      </c>
      <c r="C85" s="212"/>
      <c r="D85" s="215"/>
    </row>
    <row r="86" ht="15.75" customHeight="1">
      <c r="B86" s="190" t="str">
        <f t="array" ref="B86">IF(OR(NOT($X$3="Pre-Defined"), AND(D79 &lt;&gt; "Yes", ROW(B86) - ROW($B$10) &gt;= General!$D$7)), "Unused", IF(CONCATENATE(C86:D86)="", "Required", IF(ISBLANK(C86), "Missing Source ID", IF(INDEX(Sources!$B$19:$B$1002, MATCH(C86, Sources!$C$19:$C$1002, 0))="Unused", "Source does not exist", IF(ISBLANK(D86), "Missing Post ID", IF(INDEX(Posts!$B$25:$B$1008, MATCH(D86, Posts!$D$25:$D$1008, 0))="Unused", "Post does not exist", "Valid"))))))</f>
        <v>Unused</v>
      </c>
      <c r="C86" s="193"/>
      <c r="D86" s="196"/>
    </row>
    <row r="87" ht="15.75" customHeight="1">
      <c r="B87" s="190" t="str">
        <f t="array" ref="B87">IF(OR(NOT($X$3="Pre-Defined"), AND(D80 &lt;&gt; "Yes", ROW(B87) - ROW($B$10) &gt;= General!$D$7)), "Unused", IF(CONCATENATE(C87:D87)="", "Required", IF(ISBLANK(C87), "Missing Source ID", IF(INDEX(Sources!$B$19:$B$1002, MATCH(C87, Sources!$C$19:$C$1002, 0))="Unused", "Source does not exist", IF(ISBLANK(D87), "Missing Post ID", IF(INDEX(Posts!$B$25:$B$1008, MATCH(D87, Posts!$D$25:$D$1008, 0))="Unused", "Post does not exist", "Valid"))))))</f>
        <v>Unused</v>
      </c>
      <c r="C87" s="212"/>
      <c r="D87" s="215"/>
    </row>
    <row r="88" ht="15.75" customHeight="1">
      <c r="B88" s="190" t="str">
        <f t="array" ref="B88">IF(OR(NOT($X$3="Pre-Defined"), AND(D81 &lt;&gt; "Yes", ROW(B88) - ROW($B$10) &gt;= General!$D$7)), "Unused", IF(CONCATENATE(C88:D88)="", "Required", IF(ISBLANK(C88), "Missing Source ID", IF(INDEX(Sources!$B$19:$B$1002, MATCH(C88, Sources!$C$19:$C$1002, 0))="Unused", "Source does not exist", IF(ISBLANK(D88), "Missing Post ID", IF(INDEX(Posts!$B$25:$B$1008, MATCH(D88, Posts!$D$25:$D$1008, 0))="Unused", "Post does not exist", "Valid"))))))</f>
        <v>Unused</v>
      </c>
      <c r="C88" s="193"/>
      <c r="D88" s="196"/>
    </row>
    <row r="89" ht="15.75" customHeight="1">
      <c r="B89" s="190" t="str">
        <f t="array" ref="B89">IF(OR(NOT($X$3="Pre-Defined"), AND(D82 &lt;&gt; "Yes", ROW(B89) - ROW($B$10) &gt;= General!$D$7)), "Unused", IF(CONCATENATE(C89:D89)="", "Required", IF(ISBLANK(C89), "Missing Source ID", IF(INDEX(Sources!$B$19:$B$1002, MATCH(C89, Sources!$C$19:$C$1002, 0))="Unused", "Source does not exist", IF(ISBLANK(D89), "Missing Post ID", IF(INDEX(Posts!$B$25:$B$1008, MATCH(D89, Posts!$D$25:$D$1008, 0))="Unused", "Post does not exist", "Valid"))))))</f>
        <v>Unused</v>
      </c>
      <c r="C89" s="212"/>
      <c r="D89" s="215"/>
    </row>
    <row r="90" ht="15.75" customHeight="1">
      <c r="B90" s="190" t="str">
        <f t="array" ref="B90">IF(OR(NOT($X$3="Pre-Defined"), AND(D83 &lt;&gt; "Yes", ROW(B90) - ROW($B$10) &gt;= General!$D$7)), "Unused", IF(CONCATENATE(C90:D90)="", "Required", IF(ISBLANK(C90), "Missing Source ID", IF(INDEX(Sources!$B$19:$B$1002, MATCH(C90, Sources!$C$19:$C$1002, 0))="Unused", "Source does not exist", IF(ISBLANK(D90), "Missing Post ID", IF(INDEX(Posts!$B$25:$B$1008, MATCH(D90, Posts!$D$25:$D$1008, 0))="Unused", "Post does not exist", "Valid"))))))</f>
        <v>Unused</v>
      </c>
      <c r="C90" s="193"/>
      <c r="D90" s="196"/>
    </row>
    <row r="91" ht="15.75" customHeight="1">
      <c r="B91" s="190" t="str">
        <f t="array" ref="B91">IF(OR(NOT($X$3="Pre-Defined"), AND(D84 &lt;&gt; "Yes", ROW(B91) - ROW($B$10) &gt;= General!$D$7)), "Unused", IF(CONCATENATE(C91:D91)="", "Required", IF(ISBLANK(C91), "Missing Source ID", IF(INDEX(Sources!$B$19:$B$1002, MATCH(C91, Sources!$C$19:$C$1002, 0))="Unused", "Source does not exist", IF(ISBLANK(D91), "Missing Post ID", IF(INDEX(Posts!$B$25:$B$1008, MATCH(D91, Posts!$D$25:$D$1008, 0))="Unused", "Post does not exist", "Valid"))))))</f>
        <v>Unused</v>
      </c>
      <c r="C91" s="212"/>
      <c r="D91" s="215"/>
    </row>
    <row r="92" ht="15.75" customHeight="1">
      <c r="B92" s="190" t="str">
        <f t="array" ref="B92">IF(OR(NOT($X$3="Pre-Defined"), AND(D85 &lt;&gt; "Yes", ROW(B92) - ROW($B$10) &gt;= General!$D$7)), "Unused", IF(CONCATENATE(C92:D92)="", "Required", IF(ISBLANK(C92), "Missing Source ID", IF(INDEX(Sources!$B$19:$B$1002, MATCH(C92, Sources!$C$19:$C$1002, 0))="Unused", "Source does not exist", IF(ISBLANK(D92), "Missing Post ID", IF(INDEX(Posts!$B$25:$B$1008, MATCH(D92, Posts!$D$25:$D$1008, 0))="Unused", "Post does not exist", "Valid"))))))</f>
        <v>Unused</v>
      </c>
      <c r="C92" s="193"/>
      <c r="D92" s="196"/>
    </row>
    <row r="93" ht="15.75" customHeight="1">
      <c r="B93" s="190" t="str">
        <f t="array" ref="B93">IF(OR(NOT($X$3="Pre-Defined"), AND(D86 &lt;&gt; "Yes", ROW(B93) - ROW($B$10) &gt;= General!$D$7)), "Unused", IF(CONCATENATE(C93:D93)="", "Required", IF(ISBLANK(C93), "Missing Source ID", IF(INDEX(Sources!$B$19:$B$1002, MATCH(C93, Sources!$C$19:$C$1002, 0))="Unused", "Source does not exist", IF(ISBLANK(D93), "Missing Post ID", IF(INDEX(Posts!$B$25:$B$1008, MATCH(D93, Posts!$D$25:$D$1008, 0))="Unused", "Post does not exist", "Valid"))))))</f>
        <v>Unused</v>
      </c>
      <c r="C93" s="212"/>
      <c r="D93" s="215"/>
    </row>
    <row r="94" ht="15.75" customHeight="1">
      <c r="B94" s="190" t="str">
        <f t="array" ref="B94">IF(OR(NOT($X$3="Pre-Defined"), AND(D87 &lt;&gt; "Yes", ROW(B94) - ROW($B$10) &gt;= General!$D$7)), "Unused", IF(CONCATENATE(C94:D94)="", "Required", IF(ISBLANK(C94), "Missing Source ID", IF(INDEX(Sources!$B$19:$B$1002, MATCH(C94, Sources!$C$19:$C$1002, 0))="Unused", "Source does not exist", IF(ISBLANK(D94), "Missing Post ID", IF(INDEX(Posts!$B$25:$B$1008, MATCH(D94, Posts!$D$25:$D$1008, 0))="Unused", "Post does not exist", "Valid"))))))</f>
        <v>Unused</v>
      </c>
      <c r="C94" s="193"/>
      <c r="D94" s="196"/>
    </row>
    <row r="95" ht="15.75" customHeight="1">
      <c r="B95" s="190" t="str">
        <f t="array" ref="B95">IF(OR(NOT($X$3="Pre-Defined"), AND(D88 &lt;&gt; "Yes", ROW(B95) - ROW($B$10) &gt;= General!$D$7)), "Unused", IF(CONCATENATE(C95:D95)="", "Required", IF(ISBLANK(C95), "Missing Source ID", IF(INDEX(Sources!$B$19:$B$1002, MATCH(C95, Sources!$C$19:$C$1002, 0))="Unused", "Source does not exist", IF(ISBLANK(D95), "Missing Post ID", IF(INDEX(Posts!$B$25:$B$1008, MATCH(D95, Posts!$D$25:$D$1008, 0))="Unused", "Post does not exist", "Valid"))))))</f>
        <v>Unused</v>
      </c>
      <c r="C95" s="212"/>
      <c r="D95" s="215"/>
    </row>
    <row r="96" ht="15.75" customHeight="1">
      <c r="B96" s="190" t="str">
        <f t="array" ref="B96">IF(OR(NOT($X$3="Pre-Defined"), AND(D89 &lt;&gt; "Yes", ROW(B96) - ROW($B$10) &gt;= General!$D$7)), "Unused", IF(CONCATENATE(C96:D96)="", "Required", IF(ISBLANK(C96), "Missing Source ID", IF(INDEX(Sources!$B$19:$B$1002, MATCH(C96, Sources!$C$19:$C$1002, 0))="Unused", "Source does not exist", IF(ISBLANK(D96), "Missing Post ID", IF(INDEX(Posts!$B$25:$B$1008, MATCH(D96, Posts!$D$25:$D$1008, 0))="Unused", "Post does not exist", "Valid"))))))</f>
        <v>Unused</v>
      </c>
      <c r="C96" s="193"/>
      <c r="D96" s="196"/>
    </row>
    <row r="97" ht="15.75" customHeight="1">
      <c r="B97" s="190" t="str">
        <f t="array" ref="B97">IF(OR(NOT($X$3="Pre-Defined"), AND(D90 &lt;&gt; "Yes", ROW(B97) - ROW($B$10) &gt;= General!$D$7)), "Unused", IF(CONCATENATE(C97:D97)="", "Required", IF(ISBLANK(C97), "Missing Source ID", IF(INDEX(Sources!$B$19:$B$1002, MATCH(C97, Sources!$C$19:$C$1002, 0))="Unused", "Source does not exist", IF(ISBLANK(D97), "Missing Post ID", IF(INDEX(Posts!$B$25:$B$1008, MATCH(D97, Posts!$D$25:$D$1008, 0))="Unused", "Post does not exist", "Valid"))))))</f>
        <v>Unused</v>
      </c>
      <c r="C97" s="212"/>
      <c r="D97" s="215"/>
    </row>
    <row r="98" ht="15.75" customHeight="1">
      <c r="B98" s="190" t="str">
        <f t="array" ref="B98">IF(OR(NOT($X$3="Pre-Defined"), AND(D91 &lt;&gt; "Yes", ROW(B98) - ROW($B$10) &gt;= General!$D$7)), "Unused", IF(CONCATENATE(C98:D98)="", "Required", IF(ISBLANK(C98), "Missing Source ID", IF(INDEX(Sources!$B$19:$B$1002, MATCH(C98, Sources!$C$19:$C$1002, 0))="Unused", "Source does not exist", IF(ISBLANK(D98), "Missing Post ID", IF(INDEX(Posts!$B$25:$B$1008, MATCH(D98, Posts!$D$25:$D$1008, 0))="Unused", "Post does not exist", "Valid"))))))</f>
        <v>Unused</v>
      </c>
      <c r="C98" s="193"/>
      <c r="D98" s="196"/>
    </row>
    <row r="99" ht="15.75" customHeight="1">
      <c r="B99" s="190" t="str">
        <f t="array" ref="B99">IF(OR(NOT($X$3="Pre-Defined"), AND(D92 &lt;&gt; "Yes", ROW(B99) - ROW($B$10) &gt;= General!$D$7)), "Unused", IF(CONCATENATE(C99:D99)="", "Required", IF(ISBLANK(C99), "Missing Source ID", IF(INDEX(Sources!$B$19:$B$1002, MATCH(C99, Sources!$C$19:$C$1002, 0))="Unused", "Source does not exist", IF(ISBLANK(D99), "Missing Post ID", IF(INDEX(Posts!$B$25:$B$1008, MATCH(D99, Posts!$D$25:$D$1008, 0))="Unused", "Post does not exist", "Valid"))))))</f>
        <v>Unused</v>
      </c>
      <c r="C99" s="212"/>
      <c r="D99" s="215"/>
    </row>
    <row r="100" ht="15.75" customHeight="1">
      <c r="B100" s="190" t="str">
        <f t="array" ref="B100">IF(OR(NOT($X$3="Pre-Defined"), AND(D93 &lt;&gt; "Yes", ROW(B100) - ROW($B$10) &gt;= General!$D$7)), "Unused", IF(CONCATENATE(C100:D100)="", "Required", IF(ISBLANK(C100), "Missing Source ID", IF(INDEX(Sources!$B$19:$B$1002, MATCH(C100, Sources!$C$19:$C$1002, 0))="Unused", "Source does not exist", IF(ISBLANK(D100), "Missing Post ID", IF(INDEX(Posts!$B$25:$B$1008, MATCH(D100, Posts!$D$25:$D$1008, 0))="Unused", "Post does not exist", "Valid"))))))</f>
        <v>Unused</v>
      </c>
      <c r="C100" s="193"/>
      <c r="D100" s="196"/>
    </row>
    <row r="101" ht="15.75" customHeight="1">
      <c r="B101" s="190" t="str">
        <f t="array" ref="B101">IF(OR(NOT($X$3="Pre-Defined"), AND(D94 &lt;&gt; "Yes", ROW(B101) - ROW($B$10) &gt;= General!$D$7)), "Unused", IF(CONCATENATE(C101:D101)="", "Required", IF(ISBLANK(C101), "Missing Source ID", IF(INDEX(Sources!$B$19:$B$1002, MATCH(C101, Sources!$C$19:$C$1002, 0))="Unused", "Source does not exist", IF(ISBLANK(D101), "Missing Post ID", IF(INDEX(Posts!$B$25:$B$1008, MATCH(D101, Posts!$D$25:$D$1008, 0))="Unused", "Post does not exist", "Valid"))))))</f>
        <v>Unused</v>
      </c>
      <c r="C101" s="212"/>
      <c r="D101" s="215"/>
    </row>
    <row r="102" ht="15.75" customHeight="1">
      <c r="B102" s="190" t="str">
        <f t="array" ref="B102">IF(OR(NOT($X$3="Pre-Defined"), AND(D95 &lt;&gt; "Yes", ROW(B102) - ROW($B$10) &gt;= General!$D$7)), "Unused", IF(CONCATENATE(C102:D102)="", "Required", IF(ISBLANK(C102), "Missing Source ID", IF(INDEX(Sources!$B$19:$B$1002, MATCH(C102, Sources!$C$19:$C$1002, 0))="Unused", "Source does not exist", IF(ISBLANK(D102), "Missing Post ID", IF(INDEX(Posts!$B$25:$B$1008, MATCH(D102, Posts!$D$25:$D$1008, 0))="Unused", "Post does not exist", "Valid"))))))</f>
        <v>Unused</v>
      </c>
      <c r="C102" s="193"/>
      <c r="D102" s="196"/>
    </row>
    <row r="103" ht="15.75" customHeight="1">
      <c r="B103" s="190" t="str">
        <f t="array" ref="B103">IF(OR(NOT($X$3="Pre-Defined"), AND(D96 &lt;&gt; "Yes", ROW(B103) - ROW($B$10) &gt;= General!$D$7)), "Unused", IF(CONCATENATE(C103:D103)="", "Required", IF(ISBLANK(C103), "Missing Source ID", IF(INDEX(Sources!$B$19:$B$1002, MATCH(C103, Sources!$C$19:$C$1002, 0))="Unused", "Source does not exist", IF(ISBLANK(D103), "Missing Post ID", IF(INDEX(Posts!$B$25:$B$1008, MATCH(D103, Posts!$D$25:$D$1008, 0))="Unused", "Post does not exist", "Valid"))))))</f>
        <v>Unused</v>
      </c>
      <c r="C103" s="212"/>
      <c r="D103" s="215"/>
    </row>
    <row r="104" ht="15.75" customHeight="1">
      <c r="B104" s="190" t="str">
        <f t="array" ref="B104">IF(OR(NOT($X$3="Pre-Defined"), AND(D97 &lt;&gt; "Yes", ROW(B104) - ROW($B$10) &gt;= General!$D$7)), "Unused", IF(CONCATENATE(C104:D104)="", "Required", IF(ISBLANK(C104), "Missing Source ID", IF(INDEX(Sources!$B$19:$B$1002, MATCH(C104, Sources!$C$19:$C$1002, 0))="Unused", "Source does not exist", IF(ISBLANK(D104), "Missing Post ID", IF(INDEX(Posts!$B$25:$B$1008, MATCH(D104, Posts!$D$25:$D$1008, 0))="Unused", "Post does not exist", "Valid"))))))</f>
        <v>Unused</v>
      </c>
      <c r="C104" s="193"/>
      <c r="D104" s="196"/>
    </row>
    <row r="105" ht="15.75" customHeight="1">
      <c r="B105" s="190" t="str">
        <f t="array" ref="B105">IF(OR(NOT($X$3="Pre-Defined"), AND(D98 &lt;&gt; "Yes", ROW(B105) - ROW($B$10) &gt;= General!$D$7)), "Unused", IF(CONCATENATE(C105:D105)="", "Required", IF(ISBLANK(C105), "Missing Source ID", IF(INDEX(Sources!$B$19:$B$1002, MATCH(C105, Sources!$C$19:$C$1002, 0))="Unused", "Source does not exist", IF(ISBLANK(D105), "Missing Post ID", IF(INDEX(Posts!$B$25:$B$1008, MATCH(D105, Posts!$D$25:$D$1008, 0))="Unused", "Post does not exist", "Valid"))))))</f>
        <v>Unused</v>
      </c>
      <c r="C105" s="212"/>
      <c r="D105" s="215"/>
    </row>
    <row r="106" ht="15.75" customHeight="1">
      <c r="B106" s="190" t="str">
        <f t="array" ref="B106">IF(OR(NOT($X$3="Pre-Defined"), AND(D99 &lt;&gt; "Yes", ROW(B106) - ROW($B$10) &gt;= General!$D$7)), "Unused", IF(CONCATENATE(C106:D106)="", "Required", IF(ISBLANK(C106), "Missing Source ID", IF(INDEX(Sources!$B$19:$B$1002, MATCH(C106, Sources!$C$19:$C$1002, 0))="Unused", "Source does not exist", IF(ISBLANK(D106), "Missing Post ID", IF(INDEX(Posts!$B$25:$B$1008, MATCH(D106, Posts!$D$25:$D$1008, 0))="Unused", "Post does not exist", "Valid"))))))</f>
        <v>Unused</v>
      </c>
      <c r="C106" s="193"/>
      <c r="D106" s="196"/>
    </row>
    <row r="107" ht="15.75" customHeight="1">
      <c r="B107" s="190" t="str">
        <f t="array" ref="B107">IF(OR(NOT($X$3="Pre-Defined"), AND(D100 &lt;&gt; "Yes", ROW(B107) - ROW($B$10) &gt;= General!$D$7)), "Unused", IF(CONCATENATE(C107:D107)="", "Required", IF(ISBLANK(C107), "Missing Source ID", IF(INDEX(Sources!$B$19:$B$1002, MATCH(C107, Sources!$C$19:$C$1002, 0))="Unused", "Source does not exist", IF(ISBLANK(D107), "Missing Post ID", IF(INDEX(Posts!$B$25:$B$1008, MATCH(D107, Posts!$D$25:$D$1008, 0))="Unused", "Post does not exist", "Valid"))))))</f>
        <v>Unused</v>
      </c>
      <c r="C107" s="212"/>
      <c r="D107" s="215"/>
    </row>
    <row r="108" ht="15.75" customHeight="1">
      <c r="B108" s="190" t="str">
        <f t="array" ref="B108">IF(OR(NOT($X$3="Pre-Defined"), AND(D101 &lt;&gt; "Yes", ROW(B108) - ROW($B$10) &gt;= General!$D$7)), "Unused", IF(CONCATENATE(C108:D108)="", "Required", IF(ISBLANK(C108), "Missing Source ID", IF(INDEX(Sources!$B$19:$B$1002, MATCH(C108, Sources!$C$19:$C$1002, 0))="Unused", "Source does not exist", IF(ISBLANK(D108), "Missing Post ID", IF(INDEX(Posts!$B$25:$B$1008, MATCH(D108, Posts!$D$25:$D$1008, 0))="Unused", "Post does not exist", "Valid"))))))</f>
        <v>Unused</v>
      </c>
      <c r="C108" s="193"/>
      <c r="D108" s="196"/>
    </row>
    <row r="109" ht="15.75" customHeight="1">
      <c r="B109" s="190" t="str">
        <f t="array" ref="B109">IF(OR(NOT($X$3="Pre-Defined"), AND(D102 &lt;&gt; "Yes", ROW(B109) - ROW($B$10) &gt;= General!$D$7)), "Unused", IF(CONCATENATE(C109:D109)="", "Required", IF(ISBLANK(C109), "Missing Source ID", IF(INDEX(Sources!$B$19:$B$1002, MATCH(C109, Sources!$C$19:$C$1002, 0))="Unused", "Source does not exist", IF(ISBLANK(D109), "Missing Post ID", IF(INDEX(Posts!$B$25:$B$1008, MATCH(D109, Posts!$D$25:$D$1008, 0))="Unused", "Post does not exist", "Valid"))))))</f>
        <v>Unused</v>
      </c>
      <c r="C109" s="212"/>
      <c r="D109" s="215"/>
    </row>
    <row r="110" ht="15.75" customHeight="1">
      <c r="B110" s="190" t="str">
        <f t="array" ref="B110">IF(OR(NOT($X$3="Pre-Defined"), AND(D103 &lt;&gt; "Yes", ROW(B110) - ROW($B$10) &gt;= General!$D$7)), "Unused", IF(CONCATENATE(C110:D110)="", "Required", IF(ISBLANK(C110), "Missing Source ID", IF(INDEX(Sources!$B$19:$B$1002, MATCH(C110, Sources!$C$19:$C$1002, 0))="Unused", "Source does not exist", IF(ISBLANK(D110), "Missing Post ID", IF(INDEX(Posts!$B$25:$B$1008, MATCH(D110, Posts!$D$25:$D$1008, 0))="Unused", "Post does not exist", "Valid"))))))</f>
        <v>Unused</v>
      </c>
      <c r="C110" s="193"/>
      <c r="D110" s="196"/>
    </row>
    <row r="111" ht="15.75" customHeight="1">
      <c r="B111" s="190" t="str">
        <f t="array" ref="B111">IF(OR(NOT($X$3="Pre-Defined"), AND(D104 &lt;&gt; "Yes", ROW(B111) - ROW($B$10) &gt;= General!$D$7)), "Unused", IF(CONCATENATE(C111:D111)="", "Required", IF(ISBLANK(C111), "Missing Source ID", IF(INDEX(Sources!$B$19:$B$1002, MATCH(C111, Sources!$C$19:$C$1002, 0))="Unused", "Source does not exist", IF(ISBLANK(D111), "Missing Post ID", IF(INDEX(Posts!$B$25:$B$1008, MATCH(D111, Posts!$D$25:$D$1008, 0))="Unused", "Post does not exist", "Valid"))))))</f>
        <v>Unused</v>
      </c>
      <c r="C111" s="212"/>
      <c r="D111" s="215"/>
    </row>
    <row r="112" ht="15.75" customHeight="1">
      <c r="B112" s="190" t="str">
        <f t="array" ref="B112">IF(OR(NOT($X$3="Pre-Defined"), AND(D105 &lt;&gt; "Yes", ROW(B112) - ROW($B$10) &gt;= General!$D$7)), "Unused", IF(CONCATENATE(C112:D112)="", "Required", IF(ISBLANK(C112), "Missing Source ID", IF(INDEX(Sources!$B$19:$B$1002, MATCH(C112, Sources!$C$19:$C$1002, 0))="Unused", "Source does not exist", IF(ISBLANK(D112), "Missing Post ID", IF(INDEX(Posts!$B$25:$B$1008, MATCH(D112, Posts!$D$25:$D$1008, 0))="Unused", "Post does not exist", "Valid"))))))</f>
        <v>Unused</v>
      </c>
      <c r="C112" s="193"/>
      <c r="D112" s="196"/>
    </row>
    <row r="113" ht="15.75" customHeight="1">
      <c r="B113" s="190" t="str">
        <f t="array" ref="B113">IF(OR(NOT($X$3="Pre-Defined"), AND(D106 &lt;&gt; "Yes", ROW(B113) - ROW($B$10) &gt;= General!$D$7)), "Unused", IF(CONCATENATE(C113:D113)="", "Required", IF(ISBLANK(C113), "Missing Source ID", IF(INDEX(Sources!$B$19:$B$1002, MATCH(C113, Sources!$C$19:$C$1002, 0))="Unused", "Source does not exist", IF(ISBLANK(D113), "Missing Post ID", IF(INDEX(Posts!$B$25:$B$1008, MATCH(D113, Posts!$D$25:$D$1008, 0))="Unused", "Post does not exist", "Valid"))))))</f>
        <v>Unused</v>
      </c>
      <c r="C113" s="212"/>
      <c r="D113" s="215"/>
    </row>
    <row r="114" ht="15.75" customHeight="1">
      <c r="B114" s="190" t="str">
        <f t="array" ref="B114">IF(OR(NOT($X$3="Pre-Defined"), AND(D107 &lt;&gt; "Yes", ROW(B114) - ROW($B$10) &gt;= General!$D$7)), "Unused", IF(CONCATENATE(C114:D114)="", "Required", IF(ISBLANK(C114), "Missing Source ID", IF(INDEX(Sources!$B$19:$B$1002, MATCH(C114, Sources!$C$19:$C$1002, 0))="Unused", "Source does not exist", IF(ISBLANK(D114), "Missing Post ID", IF(INDEX(Posts!$B$25:$B$1008, MATCH(D114, Posts!$D$25:$D$1008, 0))="Unused", "Post does not exist", "Valid"))))))</f>
        <v>Unused</v>
      </c>
      <c r="C114" s="193"/>
      <c r="D114" s="196"/>
    </row>
    <row r="115" ht="15.75" customHeight="1">
      <c r="B115" s="190" t="str">
        <f t="array" ref="B115">IF(OR(NOT($X$3="Pre-Defined"), AND(D108 &lt;&gt; "Yes", ROW(B115) - ROW($B$10) &gt;= General!$D$7)), "Unused", IF(CONCATENATE(C115:D115)="", "Required", IF(ISBLANK(C115), "Missing Source ID", IF(INDEX(Sources!$B$19:$B$1002, MATCH(C115, Sources!$C$19:$C$1002, 0))="Unused", "Source does not exist", IF(ISBLANK(D115), "Missing Post ID", IF(INDEX(Posts!$B$25:$B$1008, MATCH(D115, Posts!$D$25:$D$1008, 0))="Unused", "Post does not exist", "Valid"))))))</f>
        <v>Unused</v>
      </c>
      <c r="C115" s="212"/>
      <c r="D115" s="215"/>
    </row>
    <row r="116" ht="15.75" customHeight="1">
      <c r="B116" s="190" t="str">
        <f t="array" ref="B116">IF(OR(NOT($X$3="Pre-Defined"), AND(D109 &lt;&gt; "Yes", ROW(B116) - ROW($B$10) &gt;= General!$D$7)), "Unused", IF(CONCATENATE(C116:D116)="", "Required", IF(ISBLANK(C116), "Missing Source ID", IF(INDEX(Sources!$B$19:$B$1002, MATCH(C116, Sources!$C$19:$C$1002, 0))="Unused", "Source does not exist", IF(ISBLANK(D116), "Missing Post ID", IF(INDEX(Posts!$B$25:$B$1008, MATCH(D116, Posts!$D$25:$D$1008, 0))="Unused", "Post does not exist", "Valid"))))))</f>
        <v>Unused</v>
      </c>
      <c r="C116" s="193"/>
      <c r="D116" s="196"/>
    </row>
    <row r="117" ht="15.75" customHeight="1">
      <c r="B117" s="190" t="str">
        <f t="array" ref="B117">IF(OR(NOT($X$3="Pre-Defined"), AND(D110 &lt;&gt; "Yes", ROW(B117) - ROW($B$10) &gt;= General!$D$7)), "Unused", IF(CONCATENATE(C117:D117)="", "Required", IF(ISBLANK(C117), "Missing Source ID", IF(INDEX(Sources!$B$19:$B$1002, MATCH(C117, Sources!$C$19:$C$1002, 0))="Unused", "Source does not exist", IF(ISBLANK(D117), "Missing Post ID", IF(INDEX(Posts!$B$25:$B$1008, MATCH(D117, Posts!$D$25:$D$1008, 0))="Unused", "Post does not exist", "Valid"))))))</f>
        <v>Unused</v>
      </c>
      <c r="C117" s="212"/>
      <c r="D117" s="215"/>
    </row>
    <row r="118" ht="15.75" customHeight="1">
      <c r="B118" s="190" t="str">
        <f t="array" ref="B118">IF(OR(NOT($X$3="Pre-Defined"), AND(D111 &lt;&gt; "Yes", ROW(B118) - ROW($B$10) &gt;= General!$D$7)), "Unused", IF(CONCATENATE(C118:D118)="", "Required", IF(ISBLANK(C118), "Missing Source ID", IF(INDEX(Sources!$B$19:$B$1002, MATCH(C118, Sources!$C$19:$C$1002, 0))="Unused", "Source does not exist", IF(ISBLANK(D118), "Missing Post ID", IF(INDEX(Posts!$B$25:$B$1008, MATCH(D118, Posts!$D$25:$D$1008, 0))="Unused", "Post does not exist", "Valid"))))))</f>
        <v>Unused</v>
      </c>
      <c r="C118" s="193"/>
      <c r="D118" s="196"/>
    </row>
    <row r="119" ht="15.75" customHeight="1">
      <c r="B119" s="190" t="str">
        <f t="array" ref="B119">IF(OR(NOT($X$3="Pre-Defined"), AND(D112 &lt;&gt; "Yes", ROW(B119) - ROW($B$10) &gt;= General!$D$7)), "Unused", IF(CONCATENATE(C119:D119)="", "Required", IF(ISBLANK(C119), "Missing Source ID", IF(INDEX(Sources!$B$19:$B$1002, MATCH(C119, Sources!$C$19:$C$1002, 0))="Unused", "Source does not exist", IF(ISBLANK(D119), "Missing Post ID", IF(INDEX(Posts!$B$25:$B$1008, MATCH(D119, Posts!$D$25:$D$1008, 0))="Unused", "Post does not exist", "Valid"))))))</f>
        <v>Unused</v>
      </c>
      <c r="C119" s="212"/>
      <c r="D119" s="215"/>
    </row>
    <row r="120" ht="15.75" customHeight="1">
      <c r="B120" s="190" t="str">
        <f t="array" ref="B120">IF(OR(NOT($X$3="Pre-Defined"), AND(D113 &lt;&gt; "Yes", ROW(B120) - ROW($B$10) &gt;= General!$D$7)), "Unused", IF(CONCATENATE(C120:D120)="", "Required", IF(ISBLANK(C120), "Missing Source ID", IF(INDEX(Sources!$B$19:$B$1002, MATCH(C120, Sources!$C$19:$C$1002, 0))="Unused", "Source does not exist", IF(ISBLANK(D120), "Missing Post ID", IF(INDEX(Posts!$B$25:$B$1008, MATCH(D120, Posts!$D$25:$D$1008, 0))="Unused", "Post does not exist", "Valid"))))))</f>
        <v>Unused</v>
      </c>
      <c r="C120" s="193"/>
      <c r="D120" s="196"/>
    </row>
    <row r="121" ht="15.75" customHeight="1">
      <c r="B121" s="190" t="str">
        <f t="array" ref="B121">IF(OR(NOT($X$3="Pre-Defined"), AND(D114 &lt;&gt; "Yes", ROW(B121) - ROW($B$10) &gt;= General!$D$7)), "Unused", IF(CONCATENATE(C121:D121)="", "Required", IF(ISBLANK(C121), "Missing Source ID", IF(INDEX(Sources!$B$19:$B$1002, MATCH(C121, Sources!$C$19:$C$1002, 0))="Unused", "Source does not exist", IF(ISBLANK(D121), "Missing Post ID", IF(INDEX(Posts!$B$25:$B$1008, MATCH(D121, Posts!$D$25:$D$1008, 0))="Unused", "Post does not exist", "Valid"))))))</f>
        <v>Unused</v>
      </c>
      <c r="C121" s="212"/>
      <c r="D121" s="215"/>
    </row>
    <row r="122" ht="15.75" customHeight="1">
      <c r="B122" s="190" t="str">
        <f t="array" ref="B122">IF(OR(NOT($X$3="Pre-Defined"), AND(D115 &lt;&gt; "Yes", ROW(B122) - ROW($B$10) &gt;= General!$D$7)), "Unused", IF(CONCATENATE(C122:D122)="", "Required", IF(ISBLANK(C122), "Missing Source ID", IF(INDEX(Sources!$B$19:$B$1002, MATCH(C122, Sources!$C$19:$C$1002, 0))="Unused", "Source does not exist", IF(ISBLANK(D122), "Missing Post ID", IF(INDEX(Posts!$B$25:$B$1008, MATCH(D122, Posts!$D$25:$D$1008, 0))="Unused", "Post does not exist", "Valid"))))))</f>
        <v>Unused</v>
      </c>
      <c r="C122" s="193"/>
      <c r="D122" s="196"/>
    </row>
    <row r="123" ht="15.75" customHeight="1">
      <c r="B123" s="190" t="str">
        <f t="array" ref="B123">IF(OR(NOT($X$3="Pre-Defined"), AND(D116 &lt;&gt; "Yes", ROW(B123) - ROW($B$10) &gt;= General!$D$7)), "Unused", IF(CONCATENATE(C123:D123)="", "Required", IF(ISBLANK(C123), "Missing Source ID", IF(INDEX(Sources!$B$19:$B$1002, MATCH(C123, Sources!$C$19:$C$1002, 0))="Unused", "Source does not exist", IF(ISBLANK(D123), "Missing Post ID", IF(INDEX(Posts!$B$25:$B$1008, MATCH(D123, Posts!$D$25:$D$1008, 0))="Unused", "Post does not exist", "Valid"))))))</f>
        <v>Unused</v>
      </c>
      <c r="C123" s="212"/>
      <c r="D123" s="215"/>
    </row>
    <row r="124" ht="15.75" customHeight="1">
      <c r="B124" s="190" t="str">
        <f t="array" ref="B124">IF(OR(NOT($X$3="Pre-Defined"), AND(D117 &lt;&gt; "Yes", ROW(B124) - ROW($B$10) &gt;= General!$D$7)), "Unused", IF(CONCATENATE(C124:D124)="", "Required", IF(ISBLANK(C124), "Missing Source ID", IF(INDEX(Sources!$B$19:$B$1002, MATCH(C124, Sources!$C$19:$C$1002, 0))="Unused", "Source does not exist", IF(ISBLANK(D124), "Missing Post ID", IF(INDEX(Posts!$B$25:$B$1008, MATCH(D124, Posts!$D$25:$D$1008, 0))="Unused", "Post does not exist", "Valid"))))))</f>
        <v>Unused</v>
      </c>
      <c r="C124" s="193"/>
      <c r="D124" s="196"/>
    </row>
    <row r="125" ht="15.75" customHeight="1">
      <c r="B125" s="190" t="str">
        <f t="array" ref="B125">IF(OR(NOT($X$3="Pre-Defined"), AND(D118 &lt;&gt; "Yes", ROW(B125) - ROW($B$10) &gt;= General!$D$7)), "Unused", IF(CONCATENATE(C125:D125)="", "Required", IF(ISBLANK(C125), "Missing Source ID", IF(INDEX(Sources!$B$19:$B$1002, MATCH(C125, Sources!$C$19:$C$1002, 0))="Unused", "Source does not exist", IF(ISBLANK(D125), "Missing Post ID", IF(INDEX(Posts!$B$25:$B$1008, MATCH(D125, Posts!$D$25:$D$1008, 0))="Unused", "Post does not exist", "Valid"))))))</f>
        <v>Unused</v>
      </c>
      <c r="C125" s="212"/>
      <c r="D125" s="215"/>
    </row>
    <row r="126" ht="15.75" customHeight="1">
      <c r="B126" s="190" t="str">
        <f t="array" ref="B126">IF(OR(NOT($X$3="Pre-Defined"), AND(D119 &lt;&gt; "Yes", ROW(B126) - ROW($B$10) &gt;= General!$D$7)), "Unused", IF(CONCATENATE(C126:D126)="", "Required", IF(ISBLANK(C126), "Missing Source ID", IF(INDEX(Sources!$B$19:$B$1002, MATCH(C126, Sources!$C$19:$C$1002, 0))="Unused", "Source does not exist", IF(ISBLANK(D126), "Missing Post ID", IF(INDEX(Posts!$B$25:$B$1008, MATCH(D126, Posts!$D$25:$D$1008, 0))="Unused", "Post does not exist", "Valid"))))))</f>
        <v>Unused</v>
      </c>
      <c r="C126" s="193"/>
      <c r="D126" s="196"/>
    </row>
    <row r="127" ht="15.75" customHeight="1">
      <c r="B127" s="190" t="str">
        <f t="array" ref="B127">IF(OR(NOT($X$3="Pre-Defined"), AND(D120 &lt;&gt; "Yes", ROW(B127) - ROW($B$10) &gt;= General!$D$7)), "Unused", IF(CONCATENATE(C127:D127)="", "Required", IF(ISBLANK(C127), "Missing Source ID", IF(INDEX(Sources!$B$19:$B$1002, MATCH(C127, Sources!$C$19:$C$1002, 0))="Unused", "Source does not exist", IF(ISBLANK(D127), "Missing Post ID", IF(INDEX(Posts!$B$25:$B$1008, MATCH(D127, Posts!$D$25:$D$1008, 0))="Unused", "Post does not exist", "Valid"))))))</f>
        <v>Unused</v>
      </c>
      <c r="C127" s="212"/>
      <c r="D127" s="215"/>
    </row>
    <row r="128" ht="15.75" customHeight="1">
      <c r="B128" s="190" t="str">
        <f t="array" ref="B128">IF(OR(NOT($X$3="Pre-Defined"), AND(D121 &lt;&gt; "Yes", ROW(B128) - ROW($B$10) &gt;= General!$D$7)), "Unused", IF(CONCATENATE(C128:D128)="", "Required", IF(ISBLANK(C128), "Missing Source ID", IF(INDEX(Sources!$B$19:$B$1002, MATCH(C128, Sources!$C$19:$C$1002, 0))="Unused", "Source does not exist", IF(ISBLANK(D128), "Missing Post ID", IF(INDEX(Posts!$B$25:$B$1008, MATCH(D128, Posts!$D$25:$D$1008, 0))="Unused", "Post does not exist", "Valid"))))))</f>
        <v>Unused</v>
      </c>
      <c r="C128" s="193"/>
      <c r="D128" s="196"/>
    </row>
    <row r="129" ht="15.75" customHeight="1">
      <c r="B129" s="190" t="str">
        <f t="array" ref="B129">IF(OR(NOT($X$3="Pre-Defined"), AND(D122 &lt;&gt; "Yes", ROW(B129) - ROW($B$10) &gt;= General!$D$7)), "Unused", IF(CONCATENATE(C129:D129)="", "Required", IF(ISBLANK(C129), "Missing Source ID", IF(INDEX(Sources!$B$19:$B$1002, MATCH(C129, Sources!$C$19:$C$1002, 0))="Unused", "Source does not exist", IF(ISBLANK(D129), "Missing Post ID", IF(INDEX(Posts!$B$25:$B$1008, MATCH(D129, Posts!$D$25:$D$1008, 0))="Unused", "Post does not exist", "Valid"))))))</f>
        <v>Unused</v>
      </c>
      <c r="C129" s="212"/>
      <c r="D129" s="215"/>
    </row>
    <row r="130" ht="15.75" customHeight="1">
      <c r="B130" s="190" t="str">
        <f t="array" ref="B130">IF(OR(NOT($X$3="Pre-Defined"), AND(D123 &lt;&gt; "Yes", ROW(B130) - ROW($B$10) &gt;= General!$D$7)), "Unused", IF(CONCATENATE(C130:D130)="", "Required", IF(ISBLANK(C130), "Missing Source ID", IF(INDEX(Sources!$B$19:$B$1002, MATCH(C130, Sources!$C$19:$C$1002, 0))="Unused", "Source does not exist", IF(ISBLANK(D130), "Missing Post ID", IF(INDEX(Posts!$B$25:$B$1008, MATCH(D130, Posts!$D$25:$D$1008, 0))="Unused", "Post does not exist", "Valid"))))))</f>
        <v>Unused</v>
      </c>
      <c r="C130" s="193"/>
      <c r="D130" s="196"/>
    </row>
    <row r="131" ht="15.75" customHeight="1">
      <c r="B131" s="190" t="str">
        <f t="array" ref="B131">IF(OR(NOT($X$3="Pre-Defined"), AND(D124 &lt;&gt; "Yes", ROW(B131) - ROW($B$10) &gt;= General!$D$7)), "Unused", IF(CONCATENATE(C131:D131)="", "Required", IF(ISBLANK(C131), "Missing Source ID", IF(INDEX(Sources!$B$19:$B$1002, MATCH(C131, Sources!$C$19:$C$1002, 0))="Unused", "Source does not exist", IF(ISBLANK(D131), "Missing Post ID", IF(INDEX(Posts!$B$25:$B$1008, MATCH(D131, Posts!$D$25:$D$1008, 0))="Unused", "Post does not exist", "Valid"))))))</f>
        <v>Unused</v>
      </c>
      <c r="C131" s="212"/>
      <c r="D131" s="215"/>
    </row>
    <row r="132" ht="15.75" customHeight="1">
      <c r="B132" s="190" t="str">
        <f t="array" ref="B132">IF(OR(NOT($X$3="Pre-Defined"), AND(D125 &lt;&gt; "Yes", ROW(B132) - ROW($B$10) &gt;= General!$D$7)), "Unused", IF(CONCATENATE(C132:D132)="", "Required", IF(ISBLANK(C132), "Missing Source ID", IF(INDEX(Sources!$B$19:$B$1002, MATCH(C132, Sources!$C$19:$C$1002, 0))="Unused", "Source does not exist", IF(ISBLANK(D132), "Missing Post ID", IF(INDEX(Posts!$B$25:$B$1008, MATCH(D132, Posts!$D$25:$D$1008, 0))="Unused", "Post does not exist", "Valid"))))))</f>
        <v>Unused</v>
      </c>
      <c r="C132" s="193"/>
      <c r="D132" s="196"/>
    </row>
    <row r="133" ht="15.75" customHeight="1">
      <c r="B133" s="190" t="str">
        <f t="array" ref="B133">IF(OR(NOT($X$3="Pre-Defined"), AND(D126 &lt;&gt; "Yes", ROW(B133) - ROW($B$10) &gt;= General!$D$7)), "Unused", IF(CONCATENATE(C133:D133)="", "Required", IF(ISBLANK(C133), "Missing Source ID", IF(INDEX(Sources!$B$19:$B$1002, MATCH(C133, Sources!$C$19:$C$1002, 0))="Unused", "Source does not exist", IF(ISBLANK(D133), "Missing Post ID", IF(INDEX(Posts!$B$25:$B$1008, MATCH(D133, Posts!$D$25:$D$1008, 0))="Unused", "Post does not exist", "Valid"))))))</f>
        <v>Unused</v>
      </c>
      <c r="C133" s="212"/>
      <c r="D133" s="215"/>
    </row>
    <row r="134" ht="15.75" customHeight="1">
      <c r="B134" s="190" t="str">
        <f t="array" ref="B134">IF(OR(NOT($X$3="Pre-Defined"), AND(D127 &lt;&gt; "Yes", ROW(B134) - ROW($B$10) &gt;= General!$D$7)), "Unused", IF(CONCATENATE(C134:D134)="", "Required", IF(ISBLANK(C134), "Missing Source ID", IF(INDEX(Sources!$B$19:$B$1002, MATCH(C134, Sources!$C$19:$C$1002, 0))="Unused", "Source does not exist", IF(ISBLANK(D134), "Missing Post ID", IF(INDEX(Posts!$B$25:$B$1008, MATCH(D134, Posts!$D$25:$D$1008, 0))="Unused", "Post does not exist", "Valid"))))))</f>
        <v>Unused</v>
      </c>
      <c r="C134" s="193"/>
      <c r="D134" s="196"/>
    </row>
    <row r="135" ht="15.75" customHeight="1">
      <c r="B135" s="190" t="str">
        <f t="array" ref="B135">IF(OR(NOT($X$3="Pre-Defined"), AND(D128 &lt;&gt; "Yes", ROW(B135) - ROW($B$10) &gt;= General!$D$7)), "Unused", IF(CONCATENATE(C135:D135)="", "Required", IF(ISBLANK(C135), "Missing Source ID", IF(INDEX(Sources!$B$19:$B$1002, MATCH(C135, Sources!$C$19:$C$1002, 0))="Unused", "Source does not exist", IF(ISBLANK(D135), "Missing Post ID", IF(INDEX(Posts!$B$25:$B$1008, MATCH(D135, Posts!$D$25:$D$1008, 0))="Unused", "Post does not exist", "Valid"))))))</f>
        <v>Unused</v>
      </c>
      <c r="C135" s="212"/>
      <c r="D135" s="215"/>
    </row>
    <row r="136" ht="15.75" customHeight="1">
      <c r="B136" s="190" t="str">
        <f t="array" ref="B136">IF(OR(NOT($X$3="Pre-Defined"), AND(D129 &lt;&gt; "Yes", ROW(B136) - ROW($B$10) &gt;= General!$D$7)), "Unused", IF(CONCATENATE(C136:D136)="", "Required", IF(ISBLANK(C136), "Missing Source ID", IF(INDEX(Sources!$B$19:$B$1002, MATCH(C136, Sources!$C$19:$C$1002, 0))="Unused", "Source does not exist", IF(ISBLANK(D136), "Missing Post ID", IF(INDEX(Posts!$B$25:$B$1008, MATCH(D136, Posts!$D$25:$D$1008, 0))="Unused", "Post does not exist", "Valid"))))))</f>
        <v>Unused</v>
      </c>
      <c r="C136" s="193"/>
      <c r="D136" s="196"/>
    </row>
    <row r="137" ht="15.75" customHeight="1">
      <c r="B137" s="190" t="str">
        <f t="array" ref="B137">IF(OR(NOT($X$3="Pre-Defined"), AND(D130 &lt;&gt; "Yes", ROW(B137) - ROW($B$10) &gt;= General!$D$7)), "Unused", IF(CONCATENATE(C137:D137)="", "Required", IF(ISBLANK(C137), "Missing Source ID", IF(INDEX(Sources!$B$19:$B$1002, MATCH(C137, Sources!$C$19:$C$1002, 0))="Unused", "Source does not exist", IF(ISBLANK(D137), "Missing Post ID", IF(INDEX(Posts!$B$25:$B$1008, MATCH(D137, Posts!$D$25:$D$1008, 0))="Unused", "Post does not exist", "Valid"))))))</f>
        <v>Unused</v>
      </c>
      <c r="C137" s="212"/>
      <c r="D137" s="215"/>
    </row>
    <row r="138" ht="15.75" customHeight="1">
      <c r="B138" s="190" t="str">
        <f t="array" ref="B138">IF(OR(NOT($X$3="Pre-Defined"), AND(D131 &lt;&gt; "Yes", ROW(B138) - ROW($B$10) &gt;= General!$D$7)), "Unused", IF(CONCATENATE(C138:D138)="", "Required", IF(ISBLANK(C138), "Missing Source ID", IF(INDEX(Sources!$B$19:$B$1002, MATCH(C138, Sources!$C$19:$C$1002, 0))="Unused", "Source does not exist", IF(ISBLANK(D138), "Missing Post ID", IF(INDEX(Posts!$B$25:$B$1008, MATCH(D138, Posts!$D$25:$D$1008, 0))="Unused", "Post does not exist", "Valid"))))))</f>
        <v>Unused</v>
      </c>
      <c r="C138" s="193"/>
      <c r="D138" s="196"/>
    </row>
    <row r="139" ht="15.75" customHeight="1">
      <c r="B139" s="190" t="str">
        <f t="array" ref="B139">IF(OR(NOT($X$3="Pre-Defined"), AND(D132 &lt;&gt; "Yes", ROW(B139) - ROW($B$10) &gt;= General!$D$7)), "Unused", IF(CONCATENATE(C139:D139)="", "Required", IF(ISBLANK(C139), "Missing Source ID", IF(INDEX(Sources!$B$19:$B$1002, MATCH(C139, Sources!$C$19:$C$1002, 0))="Unused", "Source does not exist", IF(ISBLANK(D139), "Missing Post ID", IF(INDEX(Posts!$B$25:$B$1008, MATCH(D139, Posts!$D$25:$D$1008, 0))="Unused", "Post does not exist", "Valid"))))))</f>
        <v>Unused</v>
      </c>
      <c r="C139" s="212"/>
      <c r="D139" s="215"/>
    </row>
    <row r="140" ht="15.75" customHeight="1">
      <c r="B140" s="190" t="str">
        <f t="array" ref="B140">IF(OR(NOT($X$3="Pre-Defined"), AND(D133 &lt;&gt; "Yes", ROW(B140) - ROW($B$10) &gt;= General!$D$7)), "Unused", IF(CONCATENATE(C140:D140)="", "Required", IF(ISBLANK(C140), "Missing Source ID", IF(INDEX(Sources!$B$19:$B$1002, MATCH(C140, Sources!$C$19:$C$1002, 0))="Unused", "Source does not exist", IF(ISBLANK(D140), "Missing Post ID", IF(INDEX(Posts!$B$25:$B$1008, MATCH(D140, Posts!$D$25:$D$1008, 0))="Unused", "Post does not exist", "Valid"))))))</f>
        <v>Unused</v>
      </c>
      <c r="C140" s="193"/>
      <c r="D140" s="196"/>
    </row>
    <row r="141" ht="15.75" customHeight="1">
      <c r="B141" s="190" t="str">
        <f t="array" ref="B141">IF(OR(NOT($X$3="Pre-Defined"), AND(D134 &lt;&gt; "Yes", ROW(B141) - ROW($B$10) &gt;= General!$D$7)), "Unused", IF(CONCATENATE(C141:D141)="", "Required", IF(ISBLANK(C141), "Missing Source ID", IF(INDEX(Sources!$B$19:$B$1002, MATCH(C141, Sources!$C$19:$C$1002, 0))="Unused", "Source does not exist", IF(ISBLANK(D141), "Missing Post ID", IF(INDEX(Posts!$B$25:$B$1008, MATCH(D141, Posts!$D$25:$D$1008, 0))="Unused", "Post does not exist", "Valid"))))))</f>
        <v>Unused</v>
      </c>
      <c r="C141" s="212"/>
      <c r="D141" s="215"/>
    </row>
    <row r="142" ht="15.75" customHeight="1">
      <c r="B142" s="190" t="str">
        <f t="array" ref="B142">IF(OR(NOT($X$3="Pre-Defined"), AND(D135 &lt;&gt; "Yes", ROW(B142) - ROW($B$10) &gt;= General!$D$7)), "Unused", IF(CONCATENATE(C142:D142)="", "Required", IF(ISBLANK(C142), "Missing Source ID", IF(INDEX(Sources!$B$19:$B$1002, MATCH(C142, Sources!$C$19:$C$1002, 0))="Unused", "Source does not exist", IF(ISBLANK(D142), "Missing Post ID", IF(INDEX(Posts!$B$25:$B$1008, MATCH(D142, Posts!$D$25:$D$1008, 0))="Unused", "Post does not exist", "Valid"))))))</f>
        <v>Unused</v>
      </c>
      <c r="C142" s="193"/>
      <c r="D142" s="196"/>
    </row>
    <row r="143" ht="15.75" customHeight="1">
      <c r="B143" s="190" t="str">
        <f t="array" ref="B143">IF(OR(NOT($X$3="Pre-Defined"), AND(D136 &lt;&gt; "Yes", ROW(B143) - ROW($B$10) &gt;= General!$D$7)), "Unused", IF(CONCATENATE(C143:D143)="", "Required", IF(ISBLANK(C143), "Missing Source ID", IF(INDEX(Sources!$B$19:$B$1002, MATCH(C143, Sources!$C$19:$C$1002, 0))="Unused", "Source does not exist", IF(ISBLANK(D143), "Missing Post ID", IF(INDEX(Posts!$B$25:$B$1008, MATCH(D143, Posts!$D$25:$D$1008, 0))="Unused", "Post does not exist", "Valid"))))))</f>
        <v>Unused</v>
      </c>
      <c r="C143" s="212"/>
      <c r="D143" s="215"/>
    </row>
    <row r="144" ht="15.75" customHeight="1">
      <c r="B144" s="190" t="str">
        <f t="array" ref="B144">IF(OR(NOT($X$3="Pre-Defined"), AND(D137 &lt;&gt; "Yes", ROW(B144) - ROW($B$10) &gt;= General!$D$7)), "Unused", IF(CONCATENATE(C144:D144)="", "Required", IF(ISBLANK(C144), "Missing Source ID", IF(INDEX(Sources!$B$19:$B$1002, MATCH(C144, Sources!$C$19:$C$1002, 0))="Unused", "Source does not exist", IF(ISBLANK(D144), "Missing Post ID", IF(INDEX(Posts!$B$25:$B$1008, MATCH(D144, Posts!$D$25:$D$1008, 0))="Unused", "Post does not exist", "Valid"))))))</f>
        <v>Unused</v>
      </c>
      <c r="C144" s="193"/>
      <c r="D144" s="196"/>
    </row>
    <row r="145" ht="15.75" customHeight="1">
      <c r="B145" s="190" t="str">
        <f t="array" ref="B145">IF(OR(NOT($X$3="Pre-Defined"), AND(D138 &lt;&gt; "Yes", ROW(B145) - ROW($B$10) &gt;= General!$D$7)), "Unused", IF(CONCATENATE(C145:D145)="", "Required", IF(ISBLANK(C145), "Missing Source ID", IF(INDEX(Sources!$B$19:$B$1002, MATCH(C145, Sources!$C$19:$C$1002, 0))="Unused", "Source does not exist", IF(ISBLANK(D145), "Missing Post ID", IF(INDEX(Posts!$B$25:$B$1008, MATCH(D145, Posts!$D$25:$D$1008, 0))="Unused", "Post does not exist", "Valid"))))))</f>
        <v>Unused</v>
      </c>
      <c r="C145" s="212"/>
      <c r="D145" s="215"/>
    </row>
    <row r="146" ht="15.75" customHeight="1">
      <c r="B146" s="190" t="str">
        <f t="array" ref="B146">IF(OR(NOT($X$3="Pre-Defined"), AND(D139 &lt;&gt; "Yes", ROW(B146) - ROW($B$10) &gt;= General!$D$7)), "Unused", IF(CONCATENATE(C146:D146)="", "Required", IF(ISBLANK(C146), "Missing Source ID", IF(INDEX(Sources!$B$19:$B$1002, MATCH(C146, Sources!$C$19:$C$1002, 0))="Unused", "Source does not exist", IF(ISBLANK(D146), "Missing Post ID", IF(INDEX(Posts!$B$25:$B$1008, MATCH(D146, Posts!$D$25:$D$1008, 0))="Unused", "Post does not exist", "Valid"))))))</f>
        <v>Unused</v>
      </c>
      <c r="C146" s="193"/>
      <c r="D146" s="196"/>
    </row>
    <row r="147" ht="15.75" customHeight="1">
      <c r="B147" s="190" t="str">
        <f t="array" ref="B147">IF(OR(NOT($X$3="Pre-Defined"), AND(D140 &lt;&gt; "Yes", ROW(B147) - ROW($B$10) &gt;= General!$D$7)), "Unused", IF(CONCATENATE(C147:D147)="", "Required", IF(ISBLANK(C147), "Missing Source ID", IF(INDEX(Sources!$B$19:$B$1002, MATCH(C147, Sources!$C$19:$C$1002, 0))="Unused", "Source does not exist", IF(ISBLANK(D147), "Missing Post ID", IF(INDEX(Posts!$B$25:$B$1008, MATCH(D147, Posts!$D$25:$D$1008, 0))="Unused", "Post does not exist", "Valid"))))))</f>
        <v>Unused</v>
      </c>
      <c r="C147" s="212"/>
      <c r="D147" s="215"/>
    </row>
    <row r="148" ht="15.75" customHeight="1">
      <c r="B148" s="190" t="str">
        <f t="array" ref="B148">IF(OR(NOT($X$3="Pre-Defined"), AND(D141 &lt;&gt; "Yes", ROW(B148) - ROW($B$10) &gt;= General!$D$7)), "Unused", IF(CONCATENATE(C148:D148)="", "Required", IF(ISBLANK(C148), "Missing Source ID", IF(INDEX(Sources!$B$19:$B$1002, MATCH(C148, Sources!$C$19:$C$1002, 0))="Unused", "Source does not exist", IF(ISBLANK(D148), "Missing Post ID", IF(INDEX(Posts!$B$25:$B$1008, MATCH(D148, Posts!$D$25:$D$1008, 0))="Unused", "Post does not exist", "Valid"))))))</f>
        <v>Unused</v>
      </c>
      <c r="C148" s="193"/>
      <c r="D148" s="196"/>
    </row>
    <row r="149" ht="15.75" customHeight="1">
      <c r="B149" s="190" t="str">
        <f t="array" ref="B149">IF(OR(NOT($X$3="Pre-Defined"), AND(D142 &lt;&gt; "Yes", ROW(B149) - ROW($B$10) &gt;= General!$D$7)), "Unused", IF(CONCATENATE(C149:D149)="", "Required", IF(ISBLANK(C149), "Missing Source ID", IF(INDEX(Sources!$B$19:$B$1002, MATCH(C149, Sources!$C$19:$C$1002, 0))="Unused", "Source does not exist", IF(ISBLANK(D149), "Missing Post ID", IF(INDEX(Posts!$B$25:$B$1008, MATCH(D149, Posts!$D$25:$D$1008, 0))="Unused", "Post does not exist", "Valid"))))))</f>
        <v>Unused</v>
      </c>
      <c r="C149" s="212"/>
      <c r="D149" s="215"/>
    </row>
    <row r="150" ht="15.75" customHeight="1">
      <c r="B150" s="190" t="str">
        <f t="array" ref="B150">IF(OR(NOT($X$3="Pre-Defined"), AND(D143 &lt;&gt; "Yes", ROW(B150) - ROW($B$10) &gt;= General!$D$7)), "Unused", IF(CONCATENATE(C150:D150)="", "Required", IF(ISBLANK(C150), "Missing Source ID", IF(INDEX(Sources!$B$19:$B$1002, MATCH(C150, Sources!$C$19:$C$1002, 0))="Unused", "Source does not exist", IF(ISBLANK(D150), "Missing Post ID", IF(INDEX(Posts!$B$25:$B$1008, MATCH(D150, Posts!$D$25:$D$1008, 0))="Unused", "Post does not exist", "Valid"))))))</f>
        <v>Unused</v>
      </c>
      <c r="C150" s="193"/>
      <c r="D150" s="196"/>
    </row>
    <row r="151" ht="15.75" customHeight="1">
      <c r="B151" s="190" t="str">
        <f t="array" ref="B151">IF(OR(NOT($X$3="Pre-Defined"), AND(D144 &lt;&gt; "Yes", ROW(B151) - ROW($B$10) &gt;= General!$D$7)), "Unused", IF(CONCATENATE(C151:D151)="", "Required", IF(ISBLANK(C151), "Missing Source ID", IF(INDEX(Sources!$B$19:$B$1002, MATCH(C151, Sources!$C$19:$C$1002, 0))="Unused", "Source does not exist", IF(ISBLANK(D151), "Missing Post ID", IF(INDEX(Posts!$B$25:$B$1008, MATCH(D151, Posts!$D$25:$D$1008, 0))="Unused", "Post does not exist", "Valid"))))))</f>
        <v>Unused</v>
      </c>
      <c r="C151" s="212"/>
      <c r="D151" s="215"/>
    </row>
    <row r="152" ht="15.75" customHeight="1">
      <c r="B152" s="190" t="str">
        <f t="array" ref="B152">IF(OR(NOT($X$3="Pre-Defined"), AND(D145 &lt;&gt; "Yes", ROW(B152) - ROW($B$10) &gt;= General!$D$7)), "Unused", IF(CONCATENATE(C152:D152)="", "Required", IF(ISBLANK(C152), "Missing Source ID", IF(INDEX(Sources!$B$19:$B$1002, MATCH(C152, Sources!$C$19:$C$1002, 0))="Unused", "Source does not exist", IF(ISBLANK(D152), "Missing Post ID", IF(INDEX(Posts!$B$25:$B$1008, MATCH(D152, Posts!$D$25:$D$1008, 0))="Unused", "Post does not exist", "Valid"))))))</f>
        <v>Unused</v>
      </c>
      <c r="C152" s="193"/>
      <c r="D152" s="196"/>
    </row>
    <row r="153" ht="15.75" customHeight="1">
      <c r="B153" s="190" t="str">
        <f t="array" ref="B153">IF(OR(NOT($X$3="Pre-Defined"), AND(D146 &lt;&gt; "Yes", ROW(B153) - ROW($B$10) &gt;= General!$D$7)), "Unused", IF(CONCATENATE(C153:D153)="", "Required", IF(ISBLANK(C153), "Missing Source ID", IF(INDEX(Sources!$B$19:$B$1002, MATCH(C153, Sources!$C$19:$C$1002, 0))="Unused", "Source does not exist", IF(ISBLANK(D153), "Missing Post ID", IF(INDEX(Posts!$B$25:$B$1008, MATCH(D153, Posts!$D$25:$D$1008, 0))="Unused", "Post does not exist", "Valid"))))))</f>
        <v>Unused</v>
      </c>
      <c r="C153" s="212"/>
      <c r="D153" s="215"/>
    </row>
    <row r="154" ht="15.75" customHeight="1">
      <c r="B154" s="190" t="str">
        <f t="array" ref="B154">IF(OR(NOT($X$3="Pre-Defined"), AND(D147 &lt;&gt; "Yes", ROW(B154) - ROW($B$10) &gt;= General!$D$7)), "Unused", IF(CONCATENATE(C154:D154)="", "Required", IF(ISBLANK(C154), "Missing Source ID", IF(INDEX(Sources!$B$19:$B$1002, MATCH(C154, Sources!$C$19:$C$1002, 0))="Unused", "Source does not exist", IF(ISBLANK(D154), "Missing Post ID", IF(INDEX(Posts!$B$25:$B$1008, MATCH(D154, Posts!$D$25:$D$1008, 0))="Unused", "Post does not exist", "Valid"))))))</f>
        <v>Unused</v>
      </c>
      <c r="C154" s="193"/>
      <c r="D154" s="196"/>
    </row>
    <row r="155" ht="15.75" customHeight="1">
      <c r="B155" s="190" t="str">
        <f t="array" ref="B155">IF(OR(NOT($X$3="Pre-Defined"), AND(D148 &lt;&gt; "Yes", ROW(B155) - ROW($B$10) &gt;= General!$D$7)), "Unused", IF(CONCATENATE(C155:D155)="", "Required", IF(ISBLANK(C155), "Missing Source ID", IF(INDEX(Sources!$B$19:$B$1002, MATCH(C155, Sources!$C$19:$C$1002, 0))="Unused", "Source does not exist", IF(ISBLANK(D155), "Missing Post ID", IF(INDEX(Posts!$B$25:$B$1008, MATCH(D155, Posts!$D$25:$D$1008, 0))="Unused", "Post does not exist", "Valid"))))))</f>
        <v>Unused</v>
      </c>
      <c r="C155" s="212"/>
      <c r="D155" s="215"/>
    </row>
    <row r="156" ht="15.75" customHeight="1">
      <c r="B156" s="190" t="str">
        <f t="array" ref="B156">IF(OR(NOT($X$3="Pre-Defined"), AND(D149 &lt;&gt; "Yes", ROW(B156) - ROW($B$10) &gt;= General!$D$7)), "Unused", IF(CONCATENATE(C156:D156)="", "Required", IF(ISBLANK(C156), "Missing Source ID", IF(INDEX(Sources!$B$19:$B$1002, MATCH(C156, Sources!$C$19:$C$1002, 0))="Unused", "Source does not exist", IF(ISBLANK(D156), "Missing Post ID", IF(INDEX(Posts!$B$25:$B$1008, MATCH(D156, Posts!$D$25:$D$1008, 0))="Unused", "Post does not exist", "Valid"))))))</f>
        <v>Unused</v>
      </c>
      <c r="C156" s="193"/>
      <c r="D156" s="196"/>
    </row>
    <row r="157" ht="15.75" customHeight="1">
      <c r="B157" s="190" t="str">
        <f t="array" ref="B157">IF(OR(NOT($X$3="Pre-Defined"), AND(D150 &lt;&gt; "Yes", ROW(B157) - ROW($B$10) &gt;= General!$D$7)), "Unused", IF(CONCATENATE(C157:D157)="", "Required", IF(ISBLANK(C157), "Missing Source ID", IF(INDEX(Sources!$B$19:$B$1002, MATCH(C157, Sources!$C$19:$C$1002, 0))="Unused", "Source does not exist", IF(ISBLANK(D157), "Missing Post ID", IF(INDEX(Posts!$B$25:$B$1008, MATCH(D157, Posts!$D$25:$D$1008, 0))="Unused", "Post does not exist", "Valid"))))))</f>
        <v>Unused</v>
      </c>
      <c r="C157" s="212"/>
      <c r="D157" s="215"/>
    </row>
    <row r="158" ht="15.75" customHeight="1">
      <c r="B158" s="190" t="str">
        <f t="array" ref="B158">IF(OR(NOT($X$3="Pre-Defined"), AND(D151 &lt;&gt; "Yes", ROW(B158) - ROW($B$10) &gt;= General!$D$7)), "Unused", IF(CONCATENATE(C158:D158)="", "Required", IF(ISBLANK(C158), "Missing Source ID", IF(INDEX(Sources!$B$19:$B$1002, MATCH(C158, Sources!$C$19:$C$1002, 0))="Unused", "Source does not exist", IF(ISBLANK(D158), "Missing Post ID", IF(INDEX(Posts!$B$25:$B$1008, MATCH(D158, Posts!$D$25:$D$1008, 0))="Unused", "Post does not exist", "Valid"))))))</f>
        <v>Unused</v>
      </c>
      <c r="C158" s="193"/>
      <c r="D158" s="196"/>
    </row>
    <row r="159" ht="15.75" customHeight="1">
      <c r="B159" s="190" t="str">
        <f t="array" ref="B159">IF(OR(NOT($X$3="Pre-Defined"), AND(D152 &lt;&gt; "Yes", ROW(B159) - ROW($B$10) &gt;= General!$D$7)), "Unused", IF(CONCATENATE(C159:D159)="", "Required", IF(ISBLANK(C159), "Missing Source ID", IF(INDEX(Sources!$B$19:$B$1002, MATCH(C159, Sources!$C$19:$C$1002, 0))="Unused", "Source does not exist", IF(ISBLANK(D159), "Missing Post ID", IF(INDEX(Posts!$B$25:$B$1008, MATCH(D159, Posts!$D$25:$D$1008, 0))="Unused", "Post does not exist", "Valid"))))))</f>
        <v>Unused</v>
      </c>
      <c r="C159" s="212"/>
      <c r="D159" s="215"/>
    </row>
    <row r="160" ht="15.75" customHeight="1">
      <c r="B160" s="190" t="str">
        <f t="array" ref="B160">IF(OR(NOT($X$3="Pre-Defined"), AND(D153 &lt;&gt; "Yes", ROW(B160) - ROW($B$10) &gt;= General!$D$7)), "Unused", IF(CONCATENATE(C160:D160)="", "Required", IF(ISBLANK(C160), "Missing Source ID", IF(INDEX(Sources!$B$19:$B$1002, MATCH(C160, Sources!$C$19:$C$1002, 0))="Unused", "Source does not exist", IF(ISBLANK(D160), "Missing Post ID", IF(INDEX(Posts!$B$25:$B$1008, MATCH(D160, Posts!$D$25:$D$1008, 0))="Unused", "Post does not exist", "Valid"))))))</f>
        <v>Unused</v>
      </c>
      <c r="C160" s="193"/>
      <c r="D160" s="196"/>
    </row>
    <row r="161" ht="15.75" customHeight="1">
      <c r="B161" s="190" t="str">
        <f t="array" ref="B161">IF(OR(NOT($X$3="Pre-Defined"), AND(D154 &lt;&gt; "Yes", ROW(B161) - ROW($B$10) &gt;= General!$D$7)), "Unused", IF(CONCATENATE(C161:D161)="", "Required", IF(ISBLANK(C161), "Missing Source ID", IF(INDEX(Sources!$B$19:$B$1002, MATCH(C161, Sources!$C$19:$C$1002, 0))="Unused", "Source does not exist", IF(ISBLANK(D161), "Missing Post ID", IF(INDEX(Posts!$B$25:$B$1008, MATCH(D161, Posts!$D$25:$D$1008, 0))="Unused", "Post does not exist", "Valid"))))))</f>
        <v>Unused</v>
      </c>
      <c r="C161" s="212"/>
      <c r="D161" s="215"/>
    </row>
    <row r="162" ht="15.75" customHeight="1">
      <c r="B162" s="190" t="str">
        <f t="array" ref="B162">IF(OR(NOT($X$3="Pre-Defined"), AND(D155 &lt;&gt; "Yes", ROW(B162) - ROW($B$10) &gt;= General!$D$7)), "Unused", IF(CONCATENATE(C162:D162)="", "Required", IF(ISBLANK(C162), "Missing Source ID", IF(INDEX(Sources!$B$19:$B$1002, MATCH(C162, Sources!$C$19:$C$1002, 0))="Unused", "Source does not exist", IF(ISBLANK(D162), "Missing Post ID", IF(INDEX(Posts!$B$25:$B$1008, MATCH(D162, Posts!$D$25:$D$1008, 0))="Unused", "Post does not exist", "Valid"))))))</f>
        <v>Unused</v>
      </c>
      <c r="C162" s="193"/>
      <c r="D162" s="196"/>
    </row>
    <row r="163" ht="15.75" customHeight="1">
      <c r="B163" s="190" t="str">
        <f t="array" ref="B163">IF(OR(NOT($X$3="Pre-Defined"), AND(D156 &lt;&gt; "Yes", ROW(B163) - ROW($B$10) &gt;= General!$D$7)), "Unused", IF(CONCATENATE(C163:D163)="", "Required", IF(ISBLANK(C163), "Missing Source ID", IF(INDEX(Sources!$B$19:$B$1002, MATCH(C163, Sources!$C$19:$C$1002, 0))="Unused", "Source does not exist", IF(ISBLANK(D163), "Missing Post ID", IF(INDEX(Posts!$B$25:$B$1008, MATCH(D163, Posts!$D$25:$D$1008, 0))="Unused", "Post does not exist", "Valid"))))))</f>
        <v>Unused</v>
      </c>
      <c r="C163" s="212"/>
      <c r="D163" s="215"/>
    </row>
    <row r="164" ht="15.75" customHeight="1">
      <c r="B164" s="190" t="str">
        <f t="array" ref="B164">IF(OR(NOT($X$3="Pre-Defined"), AND(D157 &lt;&gt; "Yes", ROW(B164) - ROW($B$10) &gt;= General!$D$7)), "Unused", IF(CONCATENATE(C164:D164)="", "Required", IF(ISBLANK(C164), "Missing Source ID", IF(INDEX(Sources!$B$19:$B$1002, MATCH(C164, Sources!$C$19:$C$1002, 0))="Unused", "Source does not exist", IF(ISBLANK(D164), "Missing Post ID", IF(INDEX(Posts!$B$25:$B$1008, MATCH(D164, Posts!$D$25:$D$1008, 0))="Unused", "Post does not exist", "Valid"))))))</f>
        <v>Unused</v>
      </c>
      <c r="C164" s="193"/>
      <c r="D164" s="196"/>
    </row>
    <row r="165" ht="15.75" customHeight="1">
      <c r="B165" s="190" t="str">
        <f t="array" ref="B165">IF(OR(NOT($X$3="Pre-Defined"), AND(D158 &lt;&gt; "Yes", ROW(B165) - ROW($B$10) &gt;= General!$D$7)), "Unused", IF(CONCATENATE(C165:D165)="", "Required", IF(ISBLANK(C165), "Missing Source ID", IF(INDEX(Sources!$B$19:$B$1002, MATCH(C165, Sources!$C$19:$C$1002, 0))="Unused", "Source does not exist", IF(ISBLANK(D165), "Missing Post ID", IF(INDEX(Posts!$B$25:$B$1008, MATCH(D165, Posts!$D$25:$D$1008, 0))="Unused", "Post does not exist", "Valid"))))))</f>
        <v>Unused</v>
      </c>
      <c r="C165" s="212"/>
      <c r="D165" s="215"/>
    </row>
    <row r="166" ht="15.75" customHeight="1">
      <c r="B166" s="190" t="str">
        <f t="array" ref="B166">IF(OR(NOT($X$3="Pre-Defined"), AND(D159 &lt;&gt; "Yes", ROW(B166) - ROW($B$10) &gt;= General!$D$7)), "Unused", IF(CONCATENATE(C166:D166)="", "Required", IF(ISBLANK(C166), "Missing Source ID", IF(INDEX(Sources!$B$19:$B$1002, MATCH(C166, Sources!$C$19:$C$1002, 0))="Unused", "Source does not exist", IF(ISBLANK(D166), "Missing Post ID", IF(INDEX(Posts!$B$25:$B$1008, MATCH(D166, Posts!$D$25:$D$1008, 0))="Unused", "Post does not exist", "Valid"))))))</f>
        <v>Unused</v>
      </c>
      <c r="C166" s="193"/>
      <c r="D166" s="196"/>
    </row>
    <row r="167" ht="15.75" customHeight="1">
      <c r="B167" s="190" t="str">
        <f t="array" ref="B167">IF(OR(NOT($X$3="Pre-Defined"), AND(D160 &lt;&gt; "Yes", ROW(B167) - ROW($B$10) &gt;= General!$D$7)), "Unused", IF(CONCATENATE(C167:D167)="", "Required", IF(ISBLANK(C167), "Missing Source ID", IF(INDEX(Sources!$B$19:$B$1002, MATCH(C167, Sources!$C$19:$C$1002, 0))="Unused", "Source does not exist", IF(ISBLANK(D167), "Missing Post ID", IF(INDEX(Posts!$B$25:$B$1008, MATCH(D167, Posts!$D$25:$D$1008, 0))="Unused", "Post does not exist", "Valid"))))))</f>
        <v>Unused</v>
      </c>
      <c r="C167" s="212"/>
      <c r="D167" s="215"/>
    </row>
    <row r="168" ht="15.75" customHeight="1">
      <c r="B168" s="190" t="str">
        <f t="array" ref="B168">IF(OR(NOT($X$3="Pre-Defined"), AND(D161 &lt;&gt; "Yes", ROW(B168) - ROW($B$10) &gt;= General!$D$7)), "Unused", IF(CONCATENATE(C168:D168)="", "Required", IF(ISBLANK(C168), "Missing Source ID", IF(INDEX(Sources!$B$19:$B$1002, MATCH(C168, Sources!$C$19:$C$1002, 0))="Unused", "Source does not exist", IF(ISBLANK(D168), "Missing Post ID", IF(INDEX(Posts!$B$25:$B$1008, MATCH(D168, Posts!$D$25:$D$1008, 0))="Unused", "Post does not exist", "Valid"))))))</f>
        <v>Unused</v>
      </c>
      <c r="C168" s="193"/>
      <c r="D168" s="196"/>
    </row>
    <row r="169" ht="15.75" customHeight="1">
      <c r="B169" s="190" t="str">
        <f t="array" ref="B169">IF(OR(NOT($X$3="Pre-Defined"), AND(D162 &lt;&gt; "Yes", ROW(B169) - ROW($B$10) &gt;= General!$D$7)), "Unused", IF(CONCATENATE(C169:D169)="", "Required", IF(ISBLANK(C169), "Missing Source ID", IF(INDEX(Sources!$B$19:$B$1002, MATCH(C169, Sources!$C$19:$C$1002, 0))="Unused", "Source does not exist", IF(ISBLANK(D169), "Missing Post ID", IF(INDEX(Posts!$B$25:$B$1008, MATCH(D169, Posts!$D$25:$D$1008, 0))="Unused", "Post does not exist", "Valid"))))))</f>
        <v>Unused</v>
      </c>
      <c r="C169" s="212"/>
      <c r="D169" s="215"/>
    </row>
    <row r="170" ht="15.75" customHeight="1">
      <c r="B170" s="190" t="str">
        <f t="array" ref="B170">IF(OR(NOT($X$3="Pre-Defined"), AND(D163 &lt;&gt; "Yes", ROW(B170) - ROW($B$10) &gt;= General!$D$7)), "Unused", IF(CONCATENATE(C170:D170)="", "Required", IF(ISBLANK(C170), "Missing Source ID", IF(INDEX(Sources!$B$19:$B$1002, MATCH(C170, Sources!$C$19:$C$1002, 0))="Unused", "Source does not exist", IF(ISBLANK(D170), "Missing Post ID", IF(INDEX(Posts!$B$25:$B$1008, MATCH(D170, Posts!$D$25:$D$1008, 0))="Unused", "Post does not exist", "Valid"))))))</f>
        <v>Unused</v>
      </c>
      <c r="C170" s="193"/>
      <c r="D170" s="196"/>
    </row>
    <row r="171" ht="15.75" customHeight="1">
      <c r="B171" s="190" t="str">
        <f t="array" ref="B171">IF(OR(NOT($X$3="Pre-Defined"), AND(D164 &lt;&gt; "Yes", ROW(B171) - ROW($B$10) &gt;= General!$D$7)), "Unused", IF(CONCATENATE(C171:D171)="", "Required", IF(ISBLANK(C171), "Missing Source ID", IF(INDEX(Sources!$B$19:$B$1002, MATCH(C171, Sources!$C$19:$C$1002, 0))="Unused", "Source does not exist", IF(ISBLANK(D171), "Missing Post ID", IF(INDEX(Posts!$B$25:$B$1008, MATCH(D171, Posts!$D$25:$D$1008, 0))="Unused", "Post does not exist", "Valid"))))))</f>
        <v>Unused</v>
      </c>
      <c r="C171" s="212"/>
      <c r="D171" s="215"/>
    </row>
    <row r="172" ht="15.75" customHeight="1">
      <c r="B172" s="190" t="str">
        <f t="array" ref="B172">IF(OR(NOT($X$3="Pre-Defined"), AND(D165 &lt;&gt; "Yes", ROW(B172) - ROW($B$10) &gt;= General!$D$7)), "Unused", IF(CONCATENATE(C172:D172)="", "Required", IF(ISBLANK(C172), "Missing Source ID", IF(INDEX(Sources!$B$19:$B$1002, MATCH(C172, Sources!$C$19:$C$1002, 0))="Unused", "Source does not exist", IF(ISBLANK(D172), "Missing Post ID", IF(INDEX(Posts!$B$25:$B$1008, MATCH(D172, Posts!$D$25:$D$1008, 0))="Unused", "Post does not exist", "Valid"))))))</f>
        <v>Unused</v>
      </c>
      <c r="C172" s="193"/>
      <c r="D172" s="196"/>
    </row>
    <row r="173" ht="15.75" customHeight="1">
      <c r="B173" s="190" t="str">
        <f t="array" ref="B173">IF(OR(NOT($X$3="Pre-Defined"), AND(D166 &lt;&gt; "Yes", ROW(B173) - ROW($B$10) &gt;= General!$D$7)), "Unused", IF(CONCATENATE(C173:D173)="", "Required", IF(ISBLANK(C173), "Missing Source ID", IF(INDEX(Sources!$B$19:$B$1002, MATCH(C173, Sources!$C$19:$C$1002, 0))="Unused", "Source does not exist", IF(ISBLANK(D173), "Missing Post ID", IF(INDEX(Posts!$B$25:$B$1008, MATCH(D173, Posts!$D$25:$D$1008, 0))="Unused", "Post does not exist", "Valid"))))))</f>
        <v>Unused</v>
      </c>
      <c r="C173" s="212"/>
      <c r="D173" s="215"/>
    </row>
    <row r="174" ht="15.75" customHeight="1">
      <c r="B174" s="190" t="str">
        <f t="array" ref="B174">IF(OR(NOT($X$3="Pre-Defined"), AND(D167 &lt;&gt; "Yes", ROW(B174) - ROW($B$10) &gt;= General!$D$7)), "Unused", IF(CONCATENATE(C174:D174)="", "Required", IF(ISBLANK(C174), "Missing Source ID", IF(INDEX(Sources!$B$19:$B$1002, MATCH(C174, Sources!$C$19:$C$1002, 0))="Unused", "Source does not exist", IF(ISBLANK(D174), "Missing Post ID", IF(INDEX(Posts!$B$25:$B$1008, MATCH(D174, Posts!$D$25:$D$1008, 0))="Unused", "Post does not exist", "Valid"))))))</f>
        <v>Unused</v>
      </c>
      <c r="C174" s="193"/>
      <c r="D174" s="196"/>
    </row>
    <row r="175" ht="15.75" customHeight="1">
      <c r="B175" s="190" t="str">
        <f t="array" ref="B175">IF(OR(NOT($X$3="Pre-Defined"), AND(D168 &lt;&gt; "Yes", ROW(B175) - ROW($B$10) &gt;= General!$D$7)), "Unused", IF(CONCATENATE(C175:D175)="", "Required", IF(ISBLANK(C175), "Missing Source ID", IF(INDEX(Sources!$B$19:$B$1002, MATCH(C175, Sources!$C$19:$C$1002, 0))="Unused", "Source does not exist", IF(ISBLANK(D175), "Missing Post ID", IF(INDEX(Posts!$B$25:$B$1008, MATCH(D175, Posts!$D$25:$D$1008, 0))="Unused", "Post does not exist", "Valid"))))))</f>
        <v>Unused</v>
      </c>
      <c r="C175" s="212"/>
      <c r="D175" s="215"/>
    </row>
    <row r="176" ht="15.75" customHeight="1">
      <c r="B176" s="190" t="str">
        <f t="array" ref="B176">IF(OR(NOT($X$3="Pre-Defined"), AND(D169 &lt;&gt; "Yes", ROW(B176) - ROW($B$10) &gt;= General!$D$7)), "Unused", IF(CONCATENATE(C176:D176)="", "Required", IF(ISBLANK(C176), "Missing Source ID", IF(INDEX(Sources!$B$19:$B$1002, MATCH(C176, Sources!$C$19:$C$1002, 0))="Unused", "Source does not exist", IF(ISBLANK(D176), "Missing Post ID", IF(INDEX(Posts!$B$25:$B$1008, MATCH(D176, Posts!$D$25:$D$1008, 0))="Unused", "Post does not exist", "Valid"))))))</f>
        <v>Unused</v>
      </c>
      <c r="C176" s="193"/>
      <c r="D176" s="196"/>
    </row>
    <row r="177" ht="15.75" customHeight="1">
      <c r="B177" s="190" t="str">
        <f t="array" ref="B177">IF(OR(NOT($X$3="Pre-Defined"), AND(D170 &lt;&gt; "Yes", ROW(B177) - ROW($B$10) &gt;= General!$D$7)), "Unused", IF(CONCATENATE(C177:D177)="", "Required", IF(ISBLANK(C177), "Missing Source ID", IF(INDEX(Sources!$B$19:$B$1002, MATCH(C177, Sources!$C$19:$C$1002, 0))="Unused", "Source does not exist", IF(ISBLANK(D177), "Missing Post ID", IF(INDEX(Posts!$B$25:$B$1008, MATCH(D177, Posts!$D$25:$D$1008, 0))="Unused", "Post does not exist", "Valid"))))))</f>
        <v>Unused</v>
      </c>
      <c r="C177" s="212"/>
      <c r="D177" s="215"/>
    </row>
    <row r="178" ht="15.75" customHeight="1">
      <c r="B178" s="190" t="str">
        <f t="array" ref="B178">IF(OR(NOT($X$3="Pre-Defined"), AND(D171 &lt;&gt; "Yes", ROW(B178) - ROW($B$10) &gt;= General!$D$7)), "Unused", IF(CONCATENATE(C178:D178)="", "Required", IF(ISBLANK(C178), "Missing Source ID", IF(INDEX(Sources!$B$19:$B$1002, MATCH(C178, Sources!$C$19:$C$1002, 0))="Unused", "Source does not exist", IF(ISBLANK(D178), "Missing Post ID", IF(INDEX(Posts!$B$25:$B$1008, MATCH(D178, Posts!$D$25:$D$1008, 0))="Unused", "Post does not exist", "Valid"))))))</f>
        <v>Unused</v>
      </c>
      <c r="C178" s="193"/>
      <c r="D178" s="196"/>
    </row>
    <row r="179" ht="15.75" customHeight="1">
      <c r="B179" s="190" t="str">
        <f t="array" ref="B179">IF(OR(NOT($X$3="Pre-Defined"), AND(D172 &lt;&gt; "Yes", ROW(B179) - ROW($B$10) &gt;= General!$D$7)), "Unused", IF(CONCATENATE(C179:D179)="", "Required", IF(ISBLANK(C179), "Missing Source ID", IF(INDEX(Sources!$B$19:$B$1002, MATCH(C179, Sources!$C$19:$C$1002, 0))="Unused", "Source does not exist", IF(ISBLANK(D179), "Missing Post ID", IF(INDEX(Posts!$B$25:$B$1008, MATCH(D179, Posts!$D$25:$D$1008, 0))="Unused", "Post does not exist", "Valid"))))))</f>
        <v>Unused</v>
      </c>
      <c r="C179" s="212"/>
      <c r="D179" s="215"/>
    </row>
    <row r="180" ht="15.75" customHeight="1">
      <c r="B180" s="190" t="str">
        <f t="array" ref="B180">IF(OR(NOT($X$3="Pre-Defined"), AND(D173 &lt;&gt; "Yes", ROW(B180) - ROW($B$10) &gt;= General!$D$7)), "Unused", IF(CONCATENATE(C180:D180)="", "Required", IF(ISBLANK(C180), "Missing Source ID", IF(INDEX(Sources!$B$19:$B$1002, MATCH(C180, Sources!$C$19:$C$1002, 0))="Unused", "Source does not exist", IF(ISBLANK(D180), "Missing Post ID", IF(INDEX(Posts!$B$25:$B$1008, MATCH(D180, Posts!$D$25:$D$1008, 0))="Unused", "Post does not exist", "Valid"))))))</f>
        <v>Unused</v>
      </c>
      <c r="C180" s="193"/>
      <c r="D180" s="196"/>
    </row>
    <row r="181" ht="15.75" customHeight="1">
      <c r="B181" s="190" t="str">
        <f t="array" ref="B181">IF(OR(NOT($X$3="Pre-Defined"), AND(D174 &lt;&gt; "Yes", ROW(B181) - ROW($B$10) &gt;= General!$D$7)), "Unused", IF(CONCATENATE(C181:D181)="", "Required", IF(ISBLANK(C181), "Missing Source ID", IF(INDEX(Sources!$B$19:$B$1002, MATCH(C181, Sources!$C$19:$C$1002, 0))="Unused", "Source does not exist", IF(ISBLANK(D181), "Missing Post ID", IF(INDEX(Posts!$B$25:$B$1008, MATCH(D181, Posts!$D$25:$D$1008, 0))="Unused", "Post does not exist", "Valid"))))))</f>
        <v>Unused</v>
      </c>
      <c r="C181" s="212"/>
      <c r="D181" s="215"/>
    </row>
    <row r="182" ht="15.75" customHeight="1">
      <c r="B182" s="190" t="str">
        <f t="array" ref="B182">IF(OR(NOT($X$3="Pre-Defined"), AND(D175 &lt;&gt; "Yes", ROW(B182) - ROW($B$10) &gt;= General!$D$7)), "Unused", IF(CONCATENATE(C182:D182)="", "Required", IF(ISBLANK(C182), "Missing Source ID", IF(INDEX(Sources!$B$19:$B$1002, MATCH(C182, Sources!$C$19:$C$1002, 0))="Unused", "Source does not exist", IF(ISBLANK(D182), "Missing Post ID", IF(INDEX(Posts!$B$25:$B$1008, MATCH(D182, Posts!$D$25:$D$1008, 0))="Unused", "Post does not exist", "Valid"))))))</f>
        <v>Unused</v>
      </c>
      <c r="C182" s="193"/>
      <c r="D182" s="196"/>
    </row>
    <row r="183" ht="15.75" customHeight="1">
      <c r="B183" s="190" t="str">
        <f t="array" ref="B183">IF(OR(NOT($X$3="Pre-Defined"), AND(D176 &lt;&gt; "Yes", ROW(B183) - ROW($B$10) &gt;= General!$D$7)), "Unused", IF(CONCATENATE(C183:D183)="", "Required", IF(ISBLANK(C183), "Missing Source ID", IF(INDEX(Sources!$B$19:$B$1002, MATCH(C183, Sources!$C$19:$C$1002, 0))="Unused", "Source does not exist", IF(ISBLANK(D183), "Missing Post ID", IF(INDEX(Posts!$B$25:$B$1008, MATCH(D183, Posts!$D$25:$D$1008, 0))="Unused", "Post does not exist", "Valid"))))))</f>
        <v>Unused</v>
      </c>
      <c r="C183" s="212"/>
      <c r="D183" s="215"/>
    </row>
    <row r="184" ht="15.75" customHeight="1">
      <c r="B184" s="190" t="str">
        <f t="array" ref="B184">IF(OR(NOT($X$3="Pre-Defined"), AND(D177 &lt;&gt; "Yes", ROW(B184) - ROW($B$10) &gt;= General!$D$7)), "Unused", IF(CONCATENATE(C184:D184)="", "Required", IF(ISBLANK(C184), "Missing Source ID", IF(INDEX(Sources!$B$19:$B$1002, MATCH(C184, Sources!$C$19:$C$1002, 0))="Unused", "Source does not exist", IF(ISBLANK(D184), "Missing Post ID", IF(INDEX(Posts!$B$25:$B$1008, MATCH(D184, Posts!$D$25:$D$1008, 0))="Unused", "Post does not exist", "Valid"))))))</f>
        <v>Unused</v>
      </c>
      <c r="C184" s="193"/>
      <c r="D184" s="196"/>
    </row>
    <row r="185" ht="15.75" customHeight="1">
      <c r="B185" s="190" t="str">
        <f t="array" ref="B185">IF(OR(NOT($X$3="Pre-Defined"), AND(D178 &lt;&gt; "Yes", ROW(B185) - ROW($B$10) &gt;= General!$D$7)), "Unused", IF(CONCATENATE(C185:D185)="", "Required", IF(ISBLANK(C185), "Missing Source ID", IF(INDEX(Sources!$B$19:$B$1002, MATCH(C185, Sources!$C$19:$C$1002, 0))="Unused", "Source does not exist", IF(ISBLANK(D185), "Missing Post ID", IF(INDEX(Posts!$B$25:$B$1008, MATCH(D185, Posts!$D$25:$D$1008, 0))="Unused", "Post does not exist", "Valid"))))))</f>
        <v>Unused</v>
      </c>
      <c r="C185" s="212"/>
      <c r="D185" s="215"/>
    </row>
    <row r="186" ht="15.75" customHeight="1">
      <c r="B186" s="190" t="str">
        <f t="array" ref="B186">IF(OR(NOT($X$3="Pre-Defined"), AND(D179 &lt;&gt; "Yes", ROW(B186) - ROW($B$10) &gt;= General!$D$7)), "Unused", IF(CONCATENATE(C186:D186)="", "Required", IF(ISBLANK(C186), "Missing Source ID", IF(INDEX(Sources!$B$19:$B$1002, MATCH(C186, Sources!$C$19:$C$1002, 0))="Unused", "Source does not exist", IF(ISBLANK(D186), "Missing Post ID", IF(INDEX(Posts!$B$25:$B$1008, MATCH(D186, Posts!$D$25:$D$1008, 0))="Unused", "Post does not exist", "Valid"))))))</f>
        <v>Unused</v>
      </c>
      <c r="C186" s="193"/>
      <c r="D186" s="196"/>
    </row>
    <row r="187" ht="15.75" customHeight="1">
      <c r="B187" s="190" t="str">
        <f t="array" ref="B187">IF(OR(NOT($X$3="Pre-Defined"), AND(D180 &lt;&gt; "Yes", ROW(B187) - ROW($B$10) &gt;= General!$D$7)), "Unused", IF(CONCATENATE(C187:D187)="", "Required", IF(ISBLANK(C187), "Missing Source ID", IF(INDEX(Sources!$B$19:$B$1002, MATCH(C187, Sources!$C$19:$C$1002, 0))="Unused", "Source does not exist", IF(ISBLANK(D187), "Missing Post ID", IF(INDEX(Posts!$B$25:$B$1008, MATCH(D187, Posts!$D$25:$D$1008, 0))="Unused", "Post does not exist", "Valid"))))))</f>
        <v>Unused</v>
      </c>
      <c r="C187" s="212"/>
      <c r="D187" s="215"/>
    </row>
    <row r="188" ht="15.75" customHeight="1">
      <c r="B188" s="190" t="str">
        <f t="array" ref="B188">IF(OR(NOT($X$3="Pre-Defined"), AND(D181 &lt;&gt; "Yes", ROW(B188) - ROW($B$10) &gt;= General!$D$7)), "Unused", IF(CONCATENATE(C188:D188)="", "Required", IF(ISBLANK(C188), "Missing Source ID", IF(INDEX(Sources!$B$19:$B$1002, MATCH(C188, Sources!$C$19:$C$1002, 0))="Unused", "Source does not exist", IF(ISBLANK(D188), "Missing Post ID", IF(INDEX(Posts!$B$25:$B$1008, MATCH(D188, Posts!$D$25:$D$1008, 0))="Unused", "Post does not exist", "Valid"))))))</f>
        <v>Unused</v>
      </c>
      <c r="C188" s="193"/>
      <c r="D188" s="196"/>
    </row>
    <row r="189" ht="15.75" customHeight="1">
      <c r="B189" s="190" t="str">
        <f t="array" ref="B189">IF(OR(NOT($X$3="Pre-Defined"), AND(D182 &lt;&gt; "Yes", ROW(B189) - ROW($B$10) &gt;= General!$D$7)), "Unused", IF(CONCATENATE(C189:D189)="", "Required", IF(ISBLANK(C189), "Missing Source ID", IF(INDEX(Sources!$B$19:$B$1002, MATCH(C189, Sources!$C$19:$C$1002, 0))="Unused", "Source does not exist", IF(ISBLANK(D189), "Missing Post ID", IF(INDEX(Posts!$B$25:$B$1008, MATCH(D189, Posts!$D$25:$D$1008, 0))="Unused", "Post does not exist", "Valid"))))))</f>
        <v>Unused</v>
      </c>
      <c r="C189" s="212"/>
      <c r="D189" s="215"/>
    </row>
    <row r="190" ht="15.75" customHeight="1">
      <c r="B190" s="190" t="str">
        <f t="array" ref="B190">IF(OR(NOT($X$3="Pre-Defined"), AND(D183 &lt;&gt; "Yes", ROW(B190) - ROW($B$10) &gt;= General!$D$7)), "Unused", IF(CONCATENATE(C190:D190)="", "Required", IF(ISBLANK(C190), "Missing Source ID", IF(INDEX(Sources!$B$19:$B$1002, MATCH(C190, Sources!$C$19:$C$1002, 0))="Unused", "Source does not exist", IF(ISBLANK(D190), "Missing Post ID", IF(INDEX(Posts!$B$25:$B$1008, MATCH(D190, Posts!$D$25:$D$1008, 0))="Unused", "Post does not exist", "Valid"))))))</f>
        <v>Unused</v>
      </c>
      <c r="C190" s="193"/>
      <c r="D190" s="196"/>
    </row>
    <row r="191" ht="15.75" customHeight="1">
      <c r="B191" s="190" t="str">
        <f t="array" ref="B191">IF(OR(NOT($X$3="Pre-Defined"), AND(D184 &lt;&gt; "Yes", ROW(B191) - ROW($B$10) &gt;= General!$D$7)), "Unused", IF(CONCATENATE(C191:D191)="", "Required", IF(ISBLANK(C191), "Missing Source ID", IF(INDEX(Sources!$B$19:$B$1002, MATCH(C191, Sources!$C$19:$C$1002, 0))="Unused", "Source does not exist", IF(ISBLANK(D191), "Missing Post ID", IF(INDEX(Posts!$B$25:$B$1008, MATCH(D191, Posts!$D$25:$D$1008, 0))="Unused", "Post does not exist", "Valid"))))))</f>
        <v>Unused</v>
      </c>
      <c r="C191" s="212"/>
      <c r="D191" s="215"/>
    </row>
    <row r="192" ht="15.75" customHeight="1">
      <c r="B192" s="190" t="str">
        <f t="array" ref="B192">IF(OR(NOT($X$3="Pre-Defined"), AND(D185 &lt;&gt; "Yes", ROW(B192) - ROW($B$10) &gt;= General!$D$7)), "Unused", IF(CONCATENATE(C192:D192)="", "Required", IF(ISBLANK(C192), "Missing Source ID", IF(INDEX(Sources!$B$19:$B$1002, MATCH(C192, Sources!$C$19:$C$1002, 0))="Unused", "Source does not exist", IF(ISBLANK(D192), "Missing Post ID", IF(INDEX(Posts!$B$25:$B$1008, MATCH(D192, Posts!$D$25:$D$1008, 0))="Unused", "Post does not exist", "Valid"))))))</f>
        <v>Unused</v>
      </c>
      <c r="C192" s="193"/>
      <c r="D192" s="196"/>
    </row>
    <row r="193" ht="15.75" customHeight="1">
      <c r="B193" s="190" t="str">
        <f t="array" ref="B193">IF(OR(NOT($X$3="Pre-Defined"), AND(D186 &lt;&gt; "Yes", ROW(B193) - ROW($B$10) &gt;= General!$D$7)), "Unused", IF(CONCATENATE(C193:D193)="", "Required", IF(ISBLANK(C193), "Missing Source ID", IF(INDEX(Sources!$B$19:$B$1002, MATCH(C193, Sources!$C$19:$C$1002, 0))="Unused", "Source does not exist", IF(ISBLANK(D193), "Missing Post ID", IF(INDEX(Posts!$B$25:$B$1008, MATCH(D193, Posts!$D$25:$D$1008, 0))="Unused", "Post does not exist", "Valid"))))))</f>
        <v>Unused</v>
      </c>
      <c r="C193" s="212"/>
      <c r="D193" s="215"/>
    </row>
    <row r="194" ht="15.75" customHeight="1">
      <c r="B194" s="190" t="str">
        <f t="array" ref="B194">IF(OR(NOT($X$3="Pre-Defined"), AND(D187 &lt;&gt; "Yes", ROW(B194) - ROW($B$10) &gt;= General!$D$7)), "Unused", IF(CONCATENATE(C194:D194)="", "Required", IF(ISBLANK(C194), "Missing Source ID", IF(INDEX(Sources!$B$19:$B$1002, MATCH(C194, Sources!$C$19:$C$1002, 0))="Unused", "Source does not exist", IF(ISBLANK(D194), "Missing Post ID", IF(INDEX(Posts!$B$25:$B$1008, MATCH(D194, Posts!$D$25:$D$1008, 0))="Unused", "Post does not exist", "Valid"))))))</f>
        <v>Unused</v>
      </c>
      <c r="C194" s="193"/>
      <c r="D194" s="196"/>
    </row>
    <row r="195" ht="15.75" customHeight="1">
      <c r="B195" s="190" t="str">
        <f t="array" ref="B195">IF(OR(NOT($X$3="Pre-Defined"), AND(D188 &lt;&gt; "Yes", ROW(B195) - ROW($B$10) &gt;= General!$D$7)), "Unused", IF(CONCATENATE(C195:D195)="", "Required", IF(ISBLANK(C195), "Missing Source ID", IF(INDEX(Sources!$B$19:$B$1002, MATCH(C195, Sources!$C$19:$C$1002, 0))="Unused", "Source does not exist", IF(ISBLANK(D195), "Missing Post ID", IF(INDEX(Posts!$B$25:$B$1008, MATCH(D195, Posts!$D$25:$D$1008, 0))="Unused", "Post does not exist", "Valid"))))))</f>
        <v>Unused</v>
      </c>
      <c r="C195" s="212"/>
      <c r="D195" s="215"/>
    </row>
    <row r="196" ht="15.75" customHeight="1">
      <c r="B196" s="190" t="str">
        <f t="array" ref="B196">IF(OR(NOT($X$3="Pre-Defined"), AND(D189 &lt;&gt; "Yes", ROW(B196) - ROW($B$10) &gt;= General!$D$7)), "Unused", IF(CONCATENATE(C196:D196)="", "Required", IF(ISBLANK(C196), "Missing Source ID", IF(INDEX(Sources!$B$19:$B$1002, MATCH(C196, Sources!$C$19:$C$1002, 0))="Unused", "Source does not exist", IF(ISBLANK(D196), "Missing Post ID", IF(INDEX(Posts!$B$25:$B$1008, MATCH(D196, Posts!$D$25:$D$1008, 0))="Unused", "Post does not exist", "Valid"))))))</f>
        <v>Unused</v>
      </c>
      <c r="C196" s="193"/>
      <c r="D196" s="196"/>
    </row>
    <row r="197" ht="15.75" customHeight="1">
      <c r="B197" s="190" t="str">
        <f t="array" ref="B197">IF(OR(NOT($X$3="Pre-Defined"), AND(D190 &lt;&gt; "Yes", ROW(B197) - ROW($B$10) &gt;= General!$D$7)), "Unused", IF(CONCATENATE(C197:D197)="", "Required", IF(ISBLANK(C197), "Missing Source ID", IF(INDEX(Sources!$B$19:$B$1002, MATCH(C197, Sources!$C$19:$C$1002, 0))="Unused", "Source does not exist", IF(ISBLANK(D197), "Missing Post ID", IF(INDEX(Posts!$B$25:$B$1008, MATCH(D197, Posts!$D$25:$D$1008, 0))="Unused", "Post does not exist", "Valid"))))))</f>
        <v>Unused</v>
      </c>
      <c r="C197" s="212"/>
      <c r="D197" s="215"/>
    </row>
    <row r="198" ht="15.75" customHeight="1">
      <c r="B198" s="190" t="str">
        <f t="array" ref="B198">IF(OR(NOT($X$3="Pre-Defined"), AND(D191 &lt;&gt; "Yes", ROW(B198) - ROW($B$10) &gt;= General!$D$7)), "Unused", IF(CONCATENATE(C198:D198)="", "Required", IF(ISBLANK(C198), "Missing Source ID", IF(INDEX(Sources!$B$19:$B$1002, MATCH(C198, Sources!$C$19:$C$1002, 0))="Unused", "Source does not exist", IF(ISBLANK(D198), "Missing Post ID", IF(INDEX(Posts!$B$25:$B$1008, MATCH(D198, Posts!$D$25:$D$1008, 0))="Unused", "Post does not exist", "Valid"))))))</f>
        <v>Unused</v>
      </c>
      <c r="C198" s="193"/>
      <c r="D198" s="196"/>
    </row>
    <row r="199" ht="15.75" customHeight="1">
      <c r="B199" s="190" t="str">
        <f t="array" ref="B199">IF(OR(NOT($X$3="Pre-Defined"), AND(D192 &lt;&gt; "Yes", ROW(B199) - ROW($B$10) &gt;= General!$D$7)), "Unused", IF(CONCATENATE(C199:D199)="", "Required", IF(ISBLANK(C199), "Missing Source ID", IF(INDEX(Sources!$B$19:$B$1002, MATCH(C199, Sources!$C$19:$C$1002, 0))="Unused", "Source does not exist", IF(ISBLANK(D199), "Missing Post ID", IF(INDEX(Posts!$B$25:$B$1008, MATCH(D199, Posts!$D$25:$D$1008, 0))="Unused", "Post does not exist", "Valid"))))))</f>
        <v>Unused</v>
      </c>
      <c r="C199" s="212"/>
      <c r="D199" s="215"/>
    </row>
    <row r="200" ht="15.75" customHeight="1">
      <c r="B200" s="190" t="str">
        <f t="array" ref="B200">IF(OR(NOT($X$3="Pre-Defined"), AND(D193 &lt;&gt; "Yes", ROW(B200) - ROW($B$10) &gt;= General!$D$7)), "Unused", IF(CONCATENATE(C200:D200)="", "Required", IF(ISBLANK(C200), "Missing Source ID", IF(INDEX(Sources!$B$19:$B$1002, MATCH(C200, Sources!$C$19:$C$1002, 0))="Unused", "Source does not exist", IF(ISBLANK(D200), "Missing Post ID", IF(INDEX(Posts!$B$25:$B$1008, MATCH(D200, Posts!$D$25:$D$1008, 0))="Unused", "Post does not exist", "Valid"))))))</f>
        <v>Unused</v>
      </c>
      <c r="C200" s="193"/>
      <c r="D200" s="196"/>
    </row>
    <row r="201" ht="15.75" customHeight="1">
      <c r="B201" s="190" t="str">
        <f t="array" ref="B201">IF(OR(NOT($X$3="Pre-Defined"), AND(D194 &lt;&gt; "Yes", ROW(B201) - ROW($B$10) &gt;= General!$D$7)), "Unused", IF(CONCATENATE(C201:D201)="", "Required", IF(ISBLANK(C201), "Missing Source ID", IF(INDEX(Sources!$B$19:$B$1002, MATCH(C201, Sources!$C$19:$C$1002, 0))="Unused", "Source does not exist", IF(ISBLANK(D201), "Missing Post ID", IF(INDEX(Posts!$B$25:$B$1008, MATCH(D201, Posts!$D$25:$D$1008, 0))="Unused", "Post does not exist", "Valid"))))))</f>
        <v>Unused</v>
      </c>
      <c r="C201" s="212"/>
      <c r="D201" s="215"/>
    </row>
    <row r="202" ht="15.75" customHeight="1">
      <c r="B202" s="190" t="str">
        <f t="array" ref="B202">IF(OR(NOT($X$3="Pre-Defined"), AND(D195 &lt;&gt; "Yes", ROW(B202) - ROW($B$10) &gt;= General!$D$7)), "Unused", IF(CONCATENATE(C202:D202)="", "Required", IF(ISBLANK(C202), "Missing Source ID", IF(INDEX(Sources!$B$19:$B$1002, MATCH(C202, Sources!$C$19:$C$1002, 0))="Unused", "Source does not exist", IF(ISBLANK(D202), "Missing Post ID", IF(INDEX(Posts!$B$25:$B$1008, MATCH(D202, Posts!$D$25:$D$1008, 0))="Unused", "Post does not exist", "Valid"))))))</f>
        <v>Unused</v>
      </c>
      <c r="C202" s="193"/>
      <c r="D202" s="196"/>
    </row>
    <row r="203" ht="15.75" customHeight="1">
      <c r="B203" s="190" t="str">
        <f t="array" ref="B203">IF(OR(NOT($X$3="Pre-Defined"), AND(D196 &lt;&gt; "Yes", ROW(B203) - ROW($B$10) &gt;= General!$D$7)), "Unused", IF(CONCATENATE(C203:D203)="", "Required", IF(ISBLANK(C203), "Missing Source ID", IF(INDEX(Sources!$B$19:$B$1002, MATCH(C203, Sources!$C$19:$C$1002, 0))="Unused", "Source does not exist", IF(ISBLANK(D203), "Missing Post ID", IF(INDEX(Posts!$B$25:$B$1008, MATCH(D203, Posts!$D$25:$D$1008, 0))="Unused", "Post does not exist", "Valid"))))))</f>
        <v>Unused</v>
      </c>
      <c r="C203" s="212"/>
      <c r="D203" s="215"/>
    </row>
    <row r="204" ht="15.75" customHeight="1">
      <c r="B204" s="190" t="str">
        <f t="array" ref="B204">IF(OR(NOT($X$3="Pre-Defined"), AND(D197 &lt;&gt; "Yes", ROW(B204) - ROW($B$10) &gt;= General!$D$7)), "Unused", IF(CONCATENATE(C204:D204)="", "Required", IF(ISBLANK(C204), "Missing Source ID", IF(INDEX(Sources!$B$19:$B$1002, MATCH(C204, Sources!$C$19:$C$1002, 0))="Unused", "Source does not exist", IF(ISBLANK(D204), "Missing Post ID", IF(INDEX(Posts!$B$25:$B$1008, MATCH(D204, Posts!$D$25:$D$1008, 0))="Unused", "Post does not exist", "Valid"))))))</f>
        <v>Unused</v>
      </c>
      <c r="C204" s="193"/>
      <c r="D204" s="196"/>
    </row>
    <row r="205" ht="15.75" customHeight="1">
      <c r="B205" s="190" t="str">
        <f t="array" ref="B205">IF(OR(NOT($X$3="Pre-Defined"), AND(D198 &lt;&gt; "Yes", ROW(B205) - ROW($B$10) &gt;= General!$D$7)), "Unused", IF(CONCATENATE(C205:D205)="", "Required", IF(ISBLANK(C205), "Missing Source ID", IF(INDEX(Sources!$B$19:$B$1002, MATCH(C205, Sources!$C$19:$C$1002, 0))="Unused", "Source does not exist", IF(ISBLANK(D205), "Missing Post ID", IF(INDEX(Posts!$B$25:$B$1008, MATCH(D205, Posts!$D$25:$D$1008, 0))="Unused", "Post does not exist", "Valid"))))))</f>
        <v>Unused</v>
      </c>
      <c r="C205" s="212"/>
      <c r="D205" s="215"/>
    </row>
    <row r="206" ht="15.75" customHeight="1">
      <c r="B206" s="190" t="str">
        <f t="array" ref="B206">IF(OR(NOT($X$3="Pre-Defined"), AND(D199 &lt;&gt; "Yes", ROW(B206) - ROW($B$10) &gt;= General!$D$7)), "Unused", IF(CONCATENATE(C206:D206)="", "Required", IF(ISBLANK(C206), "Missing Source ID", IF(INDEX(Sources!$B$19:$B$1002, MATCH(C206, Sources!$C$19:$C$1002, 0))="Unused", "Source does not exist", IF(ISBLANK(D206), "Missing Post ID", IF(INDEX(Posts!$B$25:$B$1008, MATCH(D206, Posts!$D$25:$D$1008, 0))="Unused", "Post does not exist", "Valid"))))))</f>
        <v>Unused</v>
      </c>
      <c r="C206" s="193"/>
      <c r="D206" s="196"/>
    </row>
    <row r="207" ht="15.75" customHeight="1">
      <c r="B207" s="190" t="str">
        <f t="array" ref="B207">IF(OR(NOT($X$3="Pre-Defined"), AND(D200 &lt;&gt; "Yes", ROW(B207) - ROW($B$10) &gt;= General!$D$7)), "Unused", IF(CONCATENATE(C207:D207)="", "Required", IF(ISBLANK(C207), "Missing Source ID", IF(INDEX(Sources!$B$19:$B$1002, MATCH(C207, Sources!$C$19:$C$1002, 0))="Unused", "Source does not exist", IF(ISBLANK(D207), "Missing Post ID", IF(INDEX(Posts!$B$25:$B$1008, MATCH(D207, Posts!$D$25:$D$1008, 0))="Unused", "Post does not exist", "Valid"))))))</f>
        <v>Unused</v>
      </c>
      <c r="C207" s="212"/>
      <c r="D207" s="215"/>
    </row>
    <row r="208" ht="15.75" customHeight="1">
      <c r="B208" s="190" t="str">
        <f t="array" ref="B208">IF(OR(NOT($X$3="Pre-Defined"), AND(D201 &lt;&gt; "Yes", ROW(B208) - ROW($B$10) &gt;= General!$D$7)), "Unused", IF(CONCATENATE(C208:D208)="", "Required", IF(ISBLANK(C208), "Missing Source ID", IF(INDEX(Sources!$B$19:$B$1002, MATCH(C208, Sources!$C$19:$C$1002, 0))="Unused", "Source does not exist", IF(ISBLANK(D208), "Missing Post ID", IF(INDEX(Posts!$B$25:$B$1008, MATCH(D208, Posts!$D$25:$D$1008, 0))="Unused", "Post does not exist", "Valid"))))))</f>
        <v>Unused</v>
      </c>
      <c r="C208" s="193"/>
      <c r="D208" s="196"/>
    </row>
    <row r="209" ht="15.75" customHeight="1">
      <c r="B209" s="190" t="str">
        <f t="array" ref="B209">IF(OR(NOT($X$3="Pre-Defined"), AND(D202 &lt;&gt; "Yes", ROW(B209) - ROW($B$10) &gt;= General!$D$7)), "Unused", IF(CONCATENATE(C209:D209)="", "Required", IF(ISBLANK(C209), "Missing Source ID", IF(INDEX(Sources!$B$19:$B$1002, MATCH(C209, Sources!$C$19:$C$1002, 0))="Unused", "Source does not exist", IF(ISBLANK(D209), "Missing Post ID", IF(INDEX(Posts!$B$25:$B$1008, MATCH(D209, Posts!$D$25:$D$1008, 0))="Unused", "Post does not exist", "Valid"))))))</f>
        <v>Unused</v>
      </c>
      <c r="C209" s="212"/>
      <c r="D209" s="215"/>
    </row>
    <row r="210" ht="15.75" customHeight="1">
      <c r="B210" s="190" t="str">
        <f t="array" ref="B210">IF(OR(NOT($X$3="Pre-Defined"), AND(D203 &lt;&gt; "Yes", ROW(B210) - ROW($B$10) &gt;= General!$D$7)), "Unused", IF(CONCATENATE(C210:D210)="", "Required", IF(ISBLANK(C210), "Missing Source ID", IF(INDEX(Sources!$B$19:$B$1002, MATCH(C210, Sources!$C$19:$C$1002, 0))="Unused", "Source does not exist", IF(ISBLANK(D210), "Missing Post ID", IF(INDEX(Posts!$B$25:$B$1008, MATCH(D210, Posts!$D$25:$D$1008, 0))="Unused", "Post does not exist", "Valid"))))))</f>
        <v>Unused</v>
      </c>
      <c r="C210" s="193"/>
      <c r="D210" s="196"/>
    </row>
    <row r="211" ht="15.75" customHeight="1">
      <c r="B211" s="190" t="str">
        <f t="array" ref="B211">IF(OR(NOT($X$3="Pre-Defined"), AND(D204 &lt;&gt; "Yes", ROW(B211) - ROW($B$10) &gt;= General!$D$7)), "Unused", IF(CONCATENATE(C211:D211)="", "Required", IF(ISBLANK(C211), "Missing Source ID", IF(INDEX(Sources!$B$19:$B$1002, MATCH(C211, Sources!$C$19:$C$1002, 0))="Unused", "Source does not exist", IF(ISBLANK(D211), "Missing Post ID", IF(INDEX(Posts!$B$25:$B$1008, MATCH(D211, Posts!$D$25:$D$1008, 0))="Unused", "Post does not exist", "Valid"))))))</f>
        <v>Unused</v>
      </c>
      <c r="C211" s="212"/>
      <c r="D211" s="215"/>
    </row>
    <row r="212" ht="15.75" customHeight="1">
      <c r="B212" s="190" t="str">
        <f t="array" ref="B212">IF(OR(NOT($X$3="Pre-Defined"), AND(D205 &lt;&gt; "Yes", ROW(B212) - ROW($B$10) &gt;= General!$D$7)), "Unused", IF(CONCATENATE(C212:D212)="", "Required", IF(ISBLANK(C212), "Missing Source ID", IF(INDEX(Sources!$B$19:$B$1002, MATCH(C212, Sources!$C$19:$C$1002, 0))="Unused", "Source does not exist", IF(ISBLANK(D212), "Missing Post ID", IF(INDEX(Posts!$B$25:$B$1008, MATCH(D212, Posts!$D$25:$D$1008, 0))="Unused", "Post does not exist", "Valid"))))))</f>
        <v>Unused</v>
      </c>
      <c r="C212" s="193"/>
      <c r="D212" s="196"/>
    </row>
    <row r="213" ht="15.75" customHeight="1">
      <c r="B213" s="190" t="str">
        <f t="array" ref="B213">IF(OR(NOT($X$3="Pre-Defined"), AND(D206 &lt;&gt; "Yes", ROW(B213) - ROW($B$10) &gt;= General!$D$7)), "Unused", IF(CONCATENATE(C213:D213)="", "Required", IF(ISBLANK(C213), "Missing Source ID", IF(INDEX(Sources!$B$19:$B$1002, MATCH(C213, Sources!$C$19:$C$1002, 0))="Unused", "Source does not exist", IF(ISBLANK(D213), "Missing Post ID", IF(INDEX(Posts!$B$25:$B$1008, MATCH(D213, Posts!$D$25:$D$1008, 0))="Unused", "Post does not exist", "Valid"))))))</f>
        <v>Unused</v>
      </c>
      <c r="C213" s="212"/>
      <c r="D213" s="215"/>
    </row>
    <row r="214" ht="15.75" customHeight="1">
      <c r="B214" s="190" t="str">
        <f t="array" ref="B214">IF(OR(NOT($X$3="Pre-Defined"), AND(D207 &lt;&gt; "Yes", ROW(B214) - ROW($B$10) &gt;= General!$D$7)), "Unused", IF(CONCATENATE(C214:D214)="", "Required", IF(ISBLANK(C214), "Missing Source ID", IF(INDEX(Sources!$B$19:$B$1002, MATCH(C214, Sources!$C$19:$C$1002, 0))="Unused", "Source does not exist", IF(ISBLANK(D214), "Missing Post ID", IF(INDEX(Posts!$B$25:$B$1008, MATCH(D214, Posts!$D$25:$D$1008, 0))="Unused", "Post does not exist", "Valid"))))))</f>
        <v>Unused</v>
      </c>
      <c r="C214" s="193"/>
      <c r="D214" s="196"/>
    </row>
    <row r="215" ht="15.75" customHeight="1">
      <c r="B215" s="190" t="str">
        <f t="array" ref="B215">IF(OR(NOT($X$3="Pre-Defined"), AND(D208 &lt;&gt; "Yes", ROW(B215) - ROW($B$10) &gt;= General!$D$7)), "Unused", IF(CONCATENATE(C215:D215)="", "Required", IF(ISBLANK(C215), "Missing Source ID", IF(INDEX(Sources!$B$19:$B$1002, MATCH(C215, Sources!$C$19:$C$1002, 0))="Unused", "Source does not exist", IF(ISBLANK(D215), "Missing Post ID", IF(INDEX(Posts!$B$25:$B$1008, MATCH(D215, Posts!$D$25:$D$1008, 0))="Unused", "Post does not exist", "Valid"))))))</f>
        <v>Unused</v>
      </c>
      <c r="C215" s="212"/>
      <c r="D215" s="215"/>
    </row>
    <row r="216" ht="15.75" customHeight="1">
      <c r="B216" s="190" t="str">
        <f t="array" ref="B216">IF(OR(NOT($X$3="Pre-Defined"), AND(D209 &lt;&gt; "Yes", ROW(B216) - ROW($B$10) &gt;= General!$D$7)), "Unused", IF(CONCATENATE(C216:D216)="", "Required", IF(ISBLANK(C216), "Missing Source ID", IF(INDEX(Sources!$B$19:$B$1002, MATCH(C216, Sources!$C$19:$C$1002, 0))="Unused", "Source does not exist", IF(ISBLANK(D216), "Missing Post ID", IF(INDEX(Posts!$B$25:$B$1008, MATCH(D216, Posts!$D$25:$D$1008, 0))="Unused", "Post does not exist", "Valid"))))))</f>
        <v>Unused</v>
      </c>
      <c r="C216" s="193"/>
      <c r="D216" s="196"/>
    </row>
    <row r="217" ht="15.75" customHeight="1">
      <c r="B217" s="190" t="str">
        <f t="array" ref="B217">IF(OR(NOT($X$3="Pre-Defined"), AND(D210 &lt;&gt; "Yes", ROW(B217) - ROW($B$10) &gt;= General!$D$7)), "Unused", IF(CONCATENATE(C217:D217)="", "Required", IF(ISBLANK(C217), "Missing Source ID", IF(INDEX(Sources!$B$19:$B$1002, MATCH(C217, Sources!$C$19:$C$1002, 0))="Unused", "Source does not exist", IF(ISBLANK(D217), "Missing Post ID", IF(INDEX(Posts!$B$25:$B$1008, MATCH(D217, Posts!$D$25:$D$1008, 0))="Unused", "Post does not exist", "Valid"))))))</f>
        <v>Unused</v>
      </c>
      <c r="C217" s="212"/>
      <c r="D217" s="215"/>
    </row>
    <row r="218" ht="15.75" customHeight="1">
      <c r="B218" s="190" t="str">
        <f t="array" ref="B218">IF(OR(NOT($X$3="Pre-Defined"), AND(D211 &lt;&gt; "Yes", ROW(B218) - ROW($B$10) &gt;= General!$D$7)), "Unused", IF(CONCATENATE(C218:D218)="", "Required", IF(ISBLANK(C218), "Missing Source ID", IF(INDEX(Sources!$B$19:$B$1002, MATCH(C218, Sources!$C$19:$C$1002, 0))="Unused", "Source does not exist", IF(ISBLANK(D218), "Missing Post ID", IF(INDEX(Posts!$B$25:$B$1008, MATCH(D218, Posts!$D$25:$D$1008, 0))="Unused", "Post does not exist", "Valid"))))))</f>
        <v>Unused</v>
      </c>
      <c r="C218" s="193"/>
      <c r="D218" s="196"/>
    </row>
    <row r="219" ht="15.75" customHeight="1">
      <c r="B219" s="190" t="str">
        <f t="array" ref="B219">IF(OR(NOT($X$3="Pre-Defined"), AND(D212 &lt;&gt; "Yes", ROW(B219) - ROW($B$10) &gt;= General!$D$7)), "Unused", IF(CONCATENATE(C219:D219)="", "Required", IF(ISBLANK(C219), "Missing Source ID", IF(INDEX(Sources!$B$19:$B$1002, MATCH(C219, Sources!$C$19:$C$1002, 0))="Unused", "Source does not exist", IF(ISBLANK(D219), "Missing Post ID", IF(INDEX(Posts!$B$25:$B$1008, MATCH(D219, Posts!$D$25:$D$1008, 0))="Unused", "Post does not exist", "Valid"))))))</f>
        <v>Unused</v>
      </c>
      <c r="C219" s="212"/>
      <c r="D219" s="215"/>
    </row>
    <row r="220" ht="15.75" customHeight="1">
      <c r="B220" s="190" t="str">
        <f t="array" ref="B220">IF(OR(NOT($X$3="Pre-Defined"), AND(D213 &lt;&gt; "Yes", ROW(B220) - ROW($B$10) &gt;= General!$D$7)), "Unused", IF(CONCATENATE(C220:D220)="", "Required", IF(ISBLANK(C220), "Missing Source ID", IF(INDEX(Sources!$B$19:$B$1002, MATCH(C220, Sources!$C$19:$C$1002, 0))="Unused", "Source does not exist", IF(ISBLANK(D220), "Missing Post ID", IF(INDEX(Posts!$B$25:$B$1008, MATCH(D220, Posts!$D$25:$D$1008, 0))="Unused", "Post does not exist", "Valid"))))))</f>
        <v>Unused</v>
      </c>
      <c r="C220" s="193"/>
      <c r="D220" s="196"/>
    </row>
    <row r="221" ht="15.75" customHeight="1">
      <c r="B221" s="190" t="str">
        <f t="array" ref="B221">IF(OR(NOT($X$3="Pre-Defined"), AND(D214 &lt;&gt; "Yes", ROW(B221) - ROW($B$10) &gt;= General!$D$7)), "Unused", IF(CONCATENATE(C221:D221)="", "Required", IF(ISBLANK(C221), "Missing Source ID", IF(INDEX(Sources!$B$19:$B$1002, MATCH(C221, Sources!$C$19:$C$1002, 0))="Unused", "Source does not exist", IF(ISBLANK(D221), "Missing Post ID", IF(INDEX(Posts!$B$25:$B$1008, MATCH(D221, Posts!$D$25:$D$1008, 0))="Unused", "Post does not exist", "Valid"))))))</f>
        <v>Unused</v>
      </c>
      <c r="C221" s="212"/>
      <c r="D221" s="215"/>
    </row>
    <row r="222" ht="15.75" customHeight="1">
      <c r="B222" s="190" t="str">
        <f t="array" ref="B222">IF(OR(NOT($X$3="Pre-Defined"), AND(D215 &lt;&gt; "Yes", ROW(B222) - ROW($B$10) &gt;= General!$D$7)), "Unused", IF(CONCATENATE(C222:D222)="", "Required", IF(ISBLANK(C222), "Missing Source ID", IF(INDEX(Sources!$B$19:$B$1002, MATCH(C222, Sources!$C$19:$C$1002, 0))="Unused", "Source does not exist", IF(ISBLANK(D222), "Missing Post ID", IF(INDEX(Posts!$B$25:$B$1008, MATCH(D222, Posts!$D$25:$D$1008, 0))="Unused", "Post does not exist", "Valid"))))))</f>
        <v>Unused</v>
      </c>
      <c r="C222" s="193"/>
      <c r="D222" s="196"/>
    </row>
    <row r="223" ht="15.75" customHeight="1">
      <c r="B223" s="190" t="str">
        <f t="array" ref="B223">IF(OR(NOT($X$3="Pre-Defined"), AND(D216 &lt;&gt; "Yes", ROW(B223) - ROW($B$10) &gt;= General!$D$7)), "Unused", IF(CONCATENATE(C223:D223)="", "Required", IF(ISBLANK(C223), "Missing Source ID", IF(INDEX(Sources!$B$19:$B$1002, MATCH(C223, Sources!$C$19:$C$1002, 0))="Unused", "Source does not exist", IF(ISBLANK(D223), "Missing Post ID", IF(INDEX(Posts!$B$25:$B$1008, MATCH(D223, Posts!$D$25:$D$1008, 0))="Unused", "Post does not exist", "Valid"))))))</f>
        <v>Unused</v>
      </c>
      <c r="C223" s="212"/>
      <c r="D223" s="215"/>
    </row>
    <row r="224" ht="15.75" customHeight="1">
      <c r="B224" s="190" t="str">
        <f t="array" ref="B224">IF(OR(NOT($X$3="Pre-Defined"), AND(D217 &lt;&gt; "Yes", ROW(B224) - ROW($B$10) &gt;= General!$D$7)), "Unused", IF(CONCATENATE(C224:D224)="", "Required", IF(ISBLANK(C224), "Missing Source ID", IF(INDEX(Sources!$B$19:$B$1002, MATCH(C224, Sources!$C$19:$C$1002, 0))="Unused", "Source does not exist", IF(ISBLANK(D224), "Missing Post ID", IF(INDEX(Posts!$B$25:$B$1008, MATCH(D224, Posts!$D$25:$D$1008, 0))="Unused", "Post does not exist", "Valid"))))))</f>
        <v>Unused</v>
      </c>
      <c r="C224" s="193"/>
      <c r="D224" s="196"/>
    </row>
    <row r="225" ht="15.75" customHeight="1">
      <c r="B225" s="190" t="str">
        <f t="array" ref="B225">IF(OR(NOT($X$3="Pre-Defined"), AND(D218 &lt;&gt; "Yes", ROW(B225) - ROW($B$10) &gt;= General!$D$7)), "Unused", IF(CONCATENATE(C225:D225)="", "Required", IF(ISBLANK(C225), "Missing Source ID", IF(INDEX(Sources!$B$19:$B$1002, MATCH(C225, Sources!$C$19:$C$1002, 0))="Unused", "Source does not exist", IF(ISBLANK(D225), "Missing Post ID", IF(INDEX(Posts!$B$25:$B$1008, MATCH(D225, Posts!$D$25:$D$1008, 0))="Unused", "Post does not exist", "Valid"))))))</f>
        <v>Unused</v>
      </c>
      <c r="C225" s="212"/>
      <c r="D225" s="215"/>
    </row>
    <row r="226" ht="15.75" customHeight="1">
      <c r="B226" s="190" t="str">
        <f t="array" ref="B226">IF(OR(NOT($X$3="Pre-Defined"), AND(D219 &lt;&gt; "Yes", ROW(B226) - ROW($B$10) &gt;= General!$D$7)), "Unused", IF(CONCATENATE(C226:D226)="", "Required", IF(ISBLANK(C226), "Missing Source ID", IF(INDEX(Sources!$B$19:$B$1002, MATCH(C226, Sources!$C$19:$C$1002, 0))="Unused", "Source does not exist", IF(ISBLANK(D226), "Missing Post ID", IF(INDEX(Posts!$B$25:$B$1008, MATCH(D226, Posts!$D$25:$D$1008, 0))="Unused", "Post does not exist", "Valid"))))))</f>
        <v>Unused</v>
      </c>
      <c r="C226" s="193"/>
      <c r="D226" s="196"/>
    </row>
    <row r="227" ht="15.75" customHeight="1">
      <c r="B227" s="190" t="str">
        <f t="array" ref="B227">IF(OR(NOT($X$3="Pre-Defined"), AND(D220 &lt;&gt; "Yes", ROW(B227) - ROW($B$10) &gt;= General!$D$7)), "Unused", IF(CONCATENATE(C227:D227)="", "Required", IF(ISBLANK(C227), "Missing Source ID", IF(INDEX(Sources!$B$19:$B$1002, MATCH(C227, Sources!$C$19:$C$1002, 0))="Unused", "Source does not exist", IF(ISBLANK(D227), "Missing Post ID", IF(INDEX(Posts!$B$25:$B$1008, MATCH(D227, Posts!$D$25:$D$1008, 0))="Unused", "Post does not exist", "Valid"))))))</f>
        <v>Unused</v>
      </c>
      <c r="C227" s="212"/>
      <c r="D227" s="215"/>
    </row>
    <row r="228" ht="15.75" customHeight="1">
      <c r="B228" s="190" t="str">
        <f t="array" ref="B228">IF(OR(NOT($X$3="Pre-Defined"), AND(D221 &lt;&gt; "Yes", ROW(B228) - ROW($B$10) &gt;= General!$D$7)), "Unused", IF(CONCATENATE(C228:D228)="", "Required", IF(ISBLANK(C228), "Missing Source ID", IF(INDEX(Sources!$B$19:$B$1002, MATCH(C228, Sources!$C$19:$C$1002, 0))="Unused", "Source does not exist", IF(ISBLANK(D228), "Missing Post ID", IF(INDEX(Posts!$B$25:$B$1008, MATCH(D228, Posts!$D$25:$D$1008, 0))="Unused", "Post does not exist", "Valid"))))))</f>
        <v>Unused</v>
      </c>
      <c r="C228" s="193"/>
      <c r="D228" s="196"/>
    </row>
    <row r="229" ht="15.75" customHeight="1">
      <c r="B229" s="190" t="str">
        <f t="array" ref="B229">IF(OR(NOT($X$3="Pre-Defined"), AND(D222 &lt;&gt; "Yes", ROW(B229) - ROW($B$10) &gt;= General!$D$7)), "Unused", IF(CONCATENATE(C229:D229)="", "Required", IF(ISBLANK(C229), "Missing Source ID", IF(INDEX(Sources!$B$19:$B$1002, MATCH(C229, Sources!$C$19:$C$1002, 0))="Unused", "Source does not exist", IF(ISBLANK(D229), "Missing Post ID", IF(INDEX(Posts!$B$25:$B$1008, MATCH(D229, Posts!$D$25:$D$1008, 0))="Unused", "Post does not exist", "Valid"))))))</f>
        <v>Unused</v>
      </c>
      <c r="C229" s="212"/>
      <c r="D229" s="215"/>
    </row>
    <row r="230" ht="15.75" customHeight="1">
      <c r="B230" s="190" t="str">
        <f t="array" ref="B230">IF(OR(NOT($X$3="Pre-Defined"), AND(D223 &lt;&gt; "Yes", ROW(B230) - ROW($B$10) &gt;= General!$D$7)), "Unused", IF(CONCATENATE(C230:D230)="", "Required", IF(ISBLANK(C230), "Missing Source ID", IF(INDEX(Sources!$B$19:$B$1002, MATCH(C230, Sources!$C$19:$C$1002, 0))="Unused", "Source does not exist", IF(ISBLANK(D230), "Missing Post ID", IF(INDEX(Posts!$B$25:$B$1008, MATCH(D230, Posts!$D$25:$D$1008, 0))="Unused", "Post does not exist", "Valid"))))))</f>
        <v>Unused</v>
      </c>
      <c r="C230" s="193"/>
      <c r="D230" s="196"/>
    </row>
    <row r="231" ht="15.75" customHeight="1">
      <c r="B231" s="190" t="str">
        <f t="array" ref="B231">IF(OR(NOT($X$3="Pre-Defined"), AND(D224 &lt;&gt; "Yes", ROW(B231) - ROW($B$10) &gt;= General!$D$7)), "Unused", IF(CONCATENATE(C231:D231)="", "Required", IF(ISBLANK(C231), "Missing Source ID", IF(INDEX(Sources!$B$19:$B$1002, MATCH(C231, Sources!$C$19:$C$1002, 0))="Unused", "Source does not exist", IF(ISBLANK(D231), "Missing Post ID", IF(INDEX(Posts!$B$25:$B$1008, MATCH(D231, Posts!$D$25:$D$1008, 0))="Unused", "Post does not exist", "Valid"))))))</f>
        <v>Unused</v>
      </c>
      <c r="C231" s="212"/>
      <c r="D231" s="215"/>
    </row>
    <row r="232" ht="15.75" customHeight="1">
      <c r="B232" s="190" t="str">
        <f t="array" ref="B232">IF(OR(NOT($X$3="Pre-Defined"), AND(D225 &lt;&gt; "Yes", ROW(B232) - ROW($B$10) &gt;= General!$D$7)), "Unused", IF(CONCATENATE(C232:D232)="", "Required", IF(ISBLANK(C232), "Missing Source ID", IF(INDEX(Sources!$B$19:$B$1002, MATCH(C232, Sources!$C$19:$C$1002, 0))="Unused", "Source does not exist", IF(ISBLANK(D232), "Missing Post ID", IF(INDEX(Posts!$B$25:$B$1008, MATCH(D232, Posts!$D$25:$D$1008, 0))="Unused", "Post does not exist", "Valid"))))))</f>
        <v>Unused</v>
      </c>
      <c r="C232" s="193"/>
      <c r="D232" s="196"/>
    </row>
    <row r="233" ht="15.75" customHeight="1">
      <c r="B233" s="190" t="str">
        <f t="array" ref="B233">IF(OR(NOT($X$3="Pre-Defined"), AND(D226 &lt;&gt; "Yes", ROW(B233) - ROW($B$10) &gt;= General!$D$7)), "Unused", IF(CONCATENATE(C233:D233)="", "Required", IF(ISBLANK(C233), "Missing Source ID", IF(INDEX(Sources!$B$19:$B$1002, MATCH(C233, Sources!$C$19:$C$1002, 0))="Unused", "Source does not exist", IF(ISBLANK(D233), "Missing Post ID", IF(INDEX(Posts!$B$25:$B$1008, MATCH(D233, Posts!$D$25:$D$1008, 0))="Unused", "Post does not exist", "Valid"))))))</f>
        <v>Unused</v>
      </c>
      <c r="C233" s="212"/>
      <c r="D233" s="215"/>
    </row>
    <row r="234" ht="15.75" customHeight="1">
      <c r="B234" s="190" t="str">
        <f t="array" ref="B234">IF(OR(NOT($X$3="Pre-Defined"), AND(D227 &lt;&gt; "Yes", ROW(B234) - ROW($B$10) &gt;= General!$D$7)), "Unused", IF(CONCATENATE(C234:D234)="", "Required", IF(ISBLANK(C234), "Missing Source ID", IF(INDEX(Sources!$B$19:$B$1002, MATCH(C234, Sources!$C$19:$C$1002, 0))="Unused", "Source does not exist", IF(ISBLANK(D234), "Missing Post ID", IF(INDEX(Posts!$B$25:$B$1008, MATCH(D234, Posts!$D$25:$D$1008, 0))="Unused", "Post does not exist", "Valid"))))))</f>
        <v>Unused</v>
      </c>
      <c r="C234" s="193"/>
      <c r="D234" s="196"/>
    </row>
    <row r="235" ht="15.75" customHeight="1">
      <c r="B235" s="190" t="str">
        <f t="array" ref="B235">IF(OR(NOT($X$3="Pre-Defined"), AND(D228 &lt;&gt; "Yes", ROW(B235) - ROW($B$10) &gt;= General!$D$7)), "Unused", IF(CONCATENATE(C235:D235)="", "Required", IF(ISBLANK(C235), "Missing Source ID", IF(INDEX(Sources!$B$19:$B$1002, MATCH(C235, Sources!$C$19:$C$1002, 0))="Unused", "Source does not exist", IF(ISBLANK(D235), "Missing Post ID", IF(INDEX(Posts!$B$25:$B$1008, MATCH(D235, Posts!$D$25:$D$1008, 0))="Unused", "Post does not exist", "Valid"))))))</f>
        <v>Unused</v>
      </c>
      <c r="C235" s="212"/>
      <c r="D235" s="215"/>
    </row>
    <row r="236" ht="15.75" customHeight="1">
      <c r="B236" s="190" t="str">
        <f t="array" ref="B236">IF(OR(NOT($X$3="Pre-Defined"), AND(D229 &lt;&gt; "Yes", ROW(B236) - ROW($B$10) &gt;= General!$D$7)), "Unused", IF(CONCATENATE(C236:D236)="", "Required", IF(ISBLANK(C236), "Missing Source ID", IF(INDEX(Sources!$B$19:$B$1002, MATCH(C236, Sources!$C$19:$C$1002, 0))="Unused", "Source does not exist", IF(ISBLANK(D236), "Missing Post ID", IF(INDEX(Posts!$B$25:$B$1008, MATCH(D236, Posts!$D$25:$D$1008, 0))="Unused", "Post does not exist", "Valid"))))))</f>
        <v>Unused</v>
      </c>
      <c r="C236" s="193"/>
      <c r="D236" s="196"/>
    </row>
    <row r="237" ht="15.75" customHeight="1">
      <c r="B237" s="190" t="str">
        <f t="array" ref="B237">IF(OR(NOT($X$3="Pre-Defined"), AND(D230 &lt;&gt; "Yes", ROW(B237) - ROW($B$10) &gt;= General!$D$7)), "Unused", IF(CONCATENATE(C237:D237)="", "Required", IF(ISBLANK(C237), "Missing Source ID", IF(INDEX(Sources!$B$19:$B$1002, MATCH(C237, Sources!$C$19:$C$1002, 0))="Unused", "Source does not exist", IF(ISBLANK(D237), "Missing Post ID", IF(INDEX(Posts!$B$25:$B$1008, MATCH(D237, Posts!$D$25:$D$1008, 0))="Unused", "Post does not exist", "Valid"))))))</f>
        <v>Unused</v>
      </c>
      <c r="C237" s="212"/>
      <c r="D237" s="215"/>
    </row>
    <row r="238" ht="15.75" customHeight="1">
      <c r="B238" s="190" t="str">
        <f t="array" ref="B238">IF(OR(NOT($X$3="Pre-Defined"), AND(D231 &lt;&gt; "Yes", ROW(B238) - ROW($B$10) &gt;= General!$D$7)), "Unused", IF(CONCATENATE(C238:D238)="", "Required", IF(ISBLANK(C238), "Missing Source ID", IF(INDEX(Sources!$B$19:$B$1002, MATCH(C238, Sources!$C$19:$C$1002, 0))="Unused", "Source does not exist", IF(ISBLANK(D238), "Missing Post ID", IF(INDEX(Posts!$B$25:$B$1008, MATCH(D238, Posts!$D$25:$D$1008, 0))="Unused", "Post does not exist", "Valid"))))))</f>
        <v>Unused</v>
      </c>
      <c r="C238" s="193"/>
      <c r="D238" s="196"/>
    </row>
    <row r="239" ht="15.75" customHeight="1">
      <c r="B239" s="190" t="str">
        <f t="array" ref="B239">IF(OR(NOT($X$3="Pre-Defined"), AND(D232 &lt;&gt; "Yes", ROW(B239) - ROW($B$10) &gt;= General!$D$7)), "Unused", IF(CONCATENATE(C239:D239)="", "Required", IF(ISBLANK(C239), "Missing Source ID", IF(INDEX(Sources!$B$19:$B$1002, MATCH(C239, Sources!$C$19:$C$1002, 0))="Unused", "Source does not exist", IF(ISBLANK(D239), "Missing Post ID", IF(INDEX(Posts!$B$25:$B$1008, MATCH(D239, Posts!$D$25:$D$1008, 0))="Unused", "Post does not exist", "Valid"))))))</f>
        <v>Unused</v>
      </c>
      <c r="C239" s="212"/>
      <c r="D239" s="215"/>
    </row>
    <row r="240" ht="15.75" customHeight="1">
      <c r="B240" s="190" t="str">
        <f t="array" ref="B240">IF(OR(NOT($X$3="Pre-Defined"), AND(D233 &lt;&gt; "Yes", ROW(B240) - ROW($B$10) &gt;= General!$D$7)), "Unused", IF(CONCATENATE(C240:D240)="", "Required", IF(ISBLANK(C240), "Missing Source ID", IF(INDEX(Sources!$B$19:$B$1002, MATCH(C240, Sources!$C$19:$C$1002, 0))="Unused", "Source does not exist", IF(ISBLANK(D240), "Missing Post ID", IF(INDEX(Posts!$B$25:$B$1008, MATCH(D240, Posts!$D$25:$D$1008, 0))="Unused", "Post does not exist", "Valid"))))))</f>
        <v>Unused</v>
      </c>
      <c r="C240" s="193"/>
      <c r="D240" s="196"/>
    </row>
    <row r="241" ht="15.75" customHeight="1">
      <c r="B241" s="190" t="str">
        <f t="array" ref="B241">IF(OR(NOT($X$3="Pre-Defined"), AND(D234 &lt;&gt; "Yes", ROW(B241) - ROW($B$10) &gt;= General!$D$7)), "Unused", IF(CONCATENATE(C241:D241)="", "Required", IF(ISBLANK(C241), "Missing Source ID", IF(INDEX(Sources!$B$19:$B$1002, MATCH(C241, Sources!$C$19:$C$1002, 0))="Unused", "Source does not exist", IF(ISBLANK(D241), "Missing Post ID", IF(INDEX(Posts!$B$25:$B$1008, MATCH(D241, Posts!$D$25:$D$1008, 0))="Unused", "Post does not exist", "Valid"))))))</f>
        <v>Unused</v>
      </c>
      <c r="C241" s="212"/>
      <c r="D241" s="215"/>
    </row>
    <row r="242" ht="15.75" customHeight="1">
      <c r="B242" s="190" t="str">
        <f t="array" ref="B242">IF(OR(NOT($X$3="Pre-Defined"), AND(D235 &lt;&gt; "Yes", ROW(B242) - ROW($B$10) &gt;= General!$D$7)), "Unused", IF(CONCATENATE(C242:D242)="", "Required", IF(ISBLANK(C242), "Missing Source ID", IF(INDEX(Sources!$B$19:$B$1002, MATCH(C242, Sources!$C$19:$C$1002, 0))="Unused", "Source does not exist", IF(ISBLANK(D242), "Missing Post ID", IF(INDEX(Posts!$B$25:$B$1008, MATCH(D242, Posts!$D$25:$D$1008, 0))="Unused", "Post does not exist", "Valid"))))))</f>
        <v>Unused</v>
      </c>
      <c r="C242" s="193"/>
      <c r="D242" s="196"/>
    </row>
    <row r="243" ht="15.75" customHeight="1">
      <c r="B243" s="190" t="str">
        <f t="array" ref="B243">IF(OR(NOT($X$3="Pre-Defined"), AND(D236 &lt;&gt; "Yes", ROW(B243) - ROW($B$10) &gt;= General!$D$7)), "Unused", IF(CONCATENATE(C243:D243)="", "Required", IF(ISBLANK(C243), "Missing Source ID", IF(INDEX(Sources!$B$19:$B$1002, MATCH(C243, Sources!$C$19:$C$1002, 0))="Unused", "Source does not exist", IF(ISBLANK(D243), "Missing Post ID", IF(INDEX(Posts!$B$25:$B$1008, MATCH(D243, Posts!$D$25:$D$1008, 0))="Unused", "Post does not exist", "Valid"))))))</f>
        <v>Unused</v>
      </c>
      <c r="C243" s="212"/>
      <c r="D243" s="215"/>
    </row>
    <row r="244" ht="15.75" customHeight="1">
      <c r="B244" s="190" t="str">
        <f t="array" ref="B244">IF(OR(NOT($X$3="Pre-Defined"), AND(D237 &lt;&gt; "Yes", ROW(B244) - ROW($B$10) &gt;= General!$D$7)), "Unused", IF(CONCATENATE(C244:D244)="", "Required", IF(ISBLANK(C244), "Missing Source ID", IF(INDEX(Sources!$B$19:$B$1002, MATCH(C244, Sources!$C$19:$C$1002, 0))="Unused", "Source does not exist", IF(ISBLANK(D244), "Missing Post ID", IF(INDEX(Posts!$B$25:$B$1008, MATCH(D244, Posts!$D$25:$D$1008, 0))="Unused", "Post does not exist", "Valid"))))))</f>
        <v>Unused</v>
      </c>
      <c r="C244" s="193"/>
      <c r="D244" s="196"/>
    </row>
    <row r="245" ht="15.75" customHeight="1">
      <c r="B245" s="190" t="str">
        <f t="array" ref="B245">IF(OR(NOT($X$3="Pre-Defined"), AND(D238 &lt;&gt; "Yes", ROW(B245) - ROW($B$10) &gt;= General!$D$7)), "Unused", IF(CONCATENATE(C245:D245)="", "Required", IF(ISBLANK(C245), "Missing Source ID", IF(INDEX(Sources!$B$19:$B$1002, MATCH(C245, Sources!$C$19:$C$1002, 0))="Unused", "Source does not exist", IF(ISBLANK(D245), "Missing Post ID", IF(INDEX(Posts!$B$25:$B$1008, MATCH(D245, Posts!$D$25:$D$1008, 0))="Unused", "Post does not exist", "Valid"))))))</f>
        <v>Unused</v>
      </c>
      <c r="C245" s="212"/>
      <c r="D245" s="215"/>
    </row>
    <row r="246" ht="15.75" customHeight="1">
      <c r="B246" s="190" t="str">
        <f t="array" ref="B246">IF(OR(NOT($X$3="Pre-Defined"), AND(D239 &lt;&gt; "Yes", ROW(B246) - ROW($B$10) &gt;= General!$D$7)), "Unused", IF(CONCATENATE(C246:D246)="", "Required", IF(ISBLANK(C246), "Missing Source ID", IF(INDEX(Sources!$B$19:$B$1002, MATCH(C246, Sources!$C$19:$C$1002, 0))="Unused", "Source does not exist", IF(ISBLANK(D246), "Missing Post ID", IF(INDEX(Posts!$B$25:$B$1008, MATCH(D246, Posts!$D$25:$D$1008, 0))="Unused", "Post does not exist", "Valid"))))))</f>
        <v>Unused</v>
      </c>
      <c r="C246" s="193"/>
      <c r="D246" s="196"/>
    </row>
    <row r="247" ht="15.75" customHeight="1">
      <c r="B247" s="190" t="str">
        <f t="array" ref="B247">IF(OR(NOT($X$3="Pre-Defined"), AND(D240 &lt;&gt; "Yes", ROW(B247) - ROW($B$10) &gt;= General!$D$7)), "Unused", IF(CONCATENATE(C247:D247)="", "Required", IF(ISBLANK(C247), "Missing Source ID", IF(INDEX(Sources!$B$19:$B$1002, MATCH(C247, Sources!$C$19:$C$1002, 0))="Unused", "Source does not exist", IF(ISBLANK(D247), "Missing Post ID", IF(INDEX(Posts!$B$25:$B$1008, MATCH(D247, Posts!$D$25:$D$1008, 0))="Unused", "Post does not exist", "Valid"))))))</f>
        <v>Unused</v>
      </c>
      <c r="C247" s="212"/>
      <c r="D247" s="215"/>
    </row>
    <row r="248" ht="15.75" customHeight="1">
      <c r="B248" s="190" t="str">
        <f t="array" ref="B248">IF(OR(NOT($X$3="Pre-Defined"), AND(D241 &lt;&gt; "Yes", ROW(B248) - ROW($B$10) &gt;= General!$D$7)), "Unused", IF(CONCATENATE(C248:D248)="", "Required", IF(ISBLANK(C248), "Missing Source ID", IF(INDEX(Sources!$B$19:$B$1002, MATCH(C248, Sources!$C$19:$C$1002, 0))="Unused", "Source does not exist", IF(ISBLANK(D248), "Missing Post ID", IF(INDEX(Posts!$B$25:$B$1008, MATCH(D248, Posts!$D$25:$D$1008, 0))="Unused", "Post does not exist", "Valid"))))))</f>
        <v>Unused</v>
      </c>
      <c r="C248" s="193"/>
      <c r="D248" s="196"/>
    </row>
    <row r="249" ht="15.75" customHeight="1">
      <c r="B249" s="190" t="str">
        <f t="array" ref="B249">IF(OR(NOT($X$3="Pre-Defined"), AND(D242 &lt;&gt; "Yes", ROW(B249) - ROW($B$10) &gt;= General!$D$7)), "Unused", IF(CONCATENATE(C249:D249)="", "Required", IF(ISBLANK(C249), "Missing Source ID", IF(INDEX(Sources!$B$19:$B$1002, MATCH(C249, Sources!$C$19:$C$1002, 0))="Unused", "Source does not exist", IF(ISBLANK(D249), "Missing Post ID", IF(INDEX(Posts!$B$25:$B$1008, MATCH(D249, Posts!$D$25:$D$1008, 0))="Unused", "Post does not exist", "Valid"))))))</f>
        <v>Unused</v>
      </c>
      <c r="C249" s="212"/>
      <c r="D249" s="215"/>
    </row>
    <row r="250" ht="15.75" customHeight="1">
      <c r="B250" s="190" t="str">
        <f t="array" ref="B250">IF(OR(NOT($X$3="Pre-Defined"), AND(D243 &lt;&gt; "Yes", ROW(B250) - ROW($B$10) &gt;= General!$D$7)), "Unused", IF(CONCATENATE(C250:D250)="", "Required", IF(ISBLANK(C250), "Missing Source ID", IF(INDEX(Sources!$B$19:$B$1002, MATCH(C250, Sources!$C$19:$C$1002, 0))="Unused", "Source does not exist", IF(ISBLANK(D250), "Missing Post ID", IF(INDEX(Posts!$B$25:$B$1008, MATCH(D250, Posts!$D$25:$D$1008, 0))="Unused", "Post does not exist", "Valid"))))))</f>
        <v>Unused</v>
      </c>
      <c r="C250" s="193"/>
      <c r="D250" s="196"/>
    </row>
    <row r="251" ht="15.75" customHeight="1">
      <c r="B251" s="190" t="str">
        <f t="array" ref="B251">IF(OR(NOT($X$3="Pre-Defined"), AND(D244 &lt;&gt; "Yes", ROW(B251) - ROW($B$10) &gt;= General!$D$7)), "Unused", IF(CONCATENATE(C251:D251)="", "Required", IF(ISBLANK(C251), "Missing Source ID", IF(INDEX(Sources!$B$19:$B$1002, MATCH(C251, Sources!$C$19:$C$1002, 0))="Unused", "Source does not exist", IF(ISBLANK(D251), "Missing Post ID", IF(INDEX(Posts!$B$25:$B$1008, MATCH(D251, Posts!$D$25:$D$1008, 0))="Unused", "Post does not exist", "Valid"))))))</f>
        <v>Unused</v>
      </c>
      <c r="C251" s="212"/>
      <c r="D251" s="215"/>
    </row>
    <row r="252" ht="15.75" customHeight="1">
      <c r="B252" s="190" t="str">
        <f t="array" ref="B252">IF(OR(NOT($X$3="Pre-Defined"), AND(D245 &lt;&gt; "Yes", ROW(B252) - ROW($B$10) &gt;= General!$D$7)), "Unused", IF(CONCATENATE(C252:D252)="", "Required", IF(ISBLANK(C252), "Missing Source ID", IF(INDEX(Sources!$B$19:$B$1002, MATCH(C252, Sources!$C$19:$C$1002, 0))="Unused", "Source does not exist", IF(ISBLANK(D252), "Missing Post ID", IF(INDEX(Posts!$B$25:$B$1008, MATCH(D252, Posts!$D$25:$D$1008, 0))="Unused", "Post does not exist", "Valid"))))))</f>
        <v>Unused</v>
      </c>
      <c r="C252" s="193"/>
      <c r="D252" s="196"/>
    </row>
    <row r="253" ht="15.75" customHeight="1">
      <c r="B253" s="190" t="str">
        <f t="array" ref="B253">IF(OR(NOT($X$3="Pre-Defined"), AND(D246 &lt;&gt; "Yes", ROW(B253) - ROW($B$10) &gt;= General!$D$7)), "Unused", IF(CONCATENATE(C253:D253)="", "Required", IF(ISBLANK(C253), "Missing Source ID", IF(INDEX(Sources!$B$19:$B$1002, MATCH(C253, Sources!$C$19:$C$1002, 0))="Unused", "Source does not exist", IF(ISBLANK(D253), "Missing Post ID", IF(INDEX(Posts!$B$25:$B$1008, MATCH(D253, Posts!$D$25:$D$1008, 0))="Unused", "Post does not exist", "Valid"))))))</f>
        <v>Unused</v>
      </c>
      <c r="C253" s="212"/>
      <c r="D253" s="215"/>
    </row>
    <row r="254" ht="15.75" customHeight="1">
      <c r="B254" s="190" t="str">
        <f t="array" ref="B254">IF(OR(NOT($X$3="Pre-Defined"), AND(D247 &lt;&gt; "Yes", ROW(B254) - ROW($B$10) &gt;= General!$D$7)), "Unused", IF(CONCATENATE(C254:D254)="", "Required", IF(ISBLANK(C254), "Missing Source ID", IF(INDEX(Sources!$B$19:$B$1002, MATCH(C254, Sources!$C$19:$C$1002, 0))="Unused", "Source does not exist", IF(ISBLANK(D254), "Missing Post ID", IF(INDEX(Posts!$B$25:$B$1008, MATCH(D254, Posts!$D$25:$D$1008, 0))="Unused", "Post does not exist", "Valid"))))))</f>
        <v>Unused</v>
      </c>
      <c r="C254" s="193"/>
      <c r="D254" s="196"/>
    </row>
    <row r="255" ht="15.75" customHeight="1">
      <c r="B255" s="190" t="str">
        <f t="array" ref="B255">IF(OR(NOT($X$3="Pre-Defined"), AND(D248 &lt;&gt; "Yes", ROW(B255) - ROW($B$10) &gt;= General!$D$7)), "Unused", IF(CONCATENATE(C255:D255)="", "Required", IF(ISBLANK(C255), "Missing Source ID", IF(INDEX(Sources!$B$19:$B$1002, MATCH(C255, Sources!$C$19:$C$1002, 0))="Unused", "Source does not exist", IF(ISBLANK(D255), "Missing Post ID", IF(INDEX(Posts!$B$25:$B$1008, MATCH(D255, Posts!$D$25:$D$1008, 0))="Unused", "Post does not exist", "Valid"))))))</f>
        <v>Unused</v>
      </c>
      <c r="C255" s="212"/>
      <c r="D255" s="215"/>
    </row>
    <row r="256" ht="15.75" customHeight="1">
      <c r="B256" s="190" t="str">
        <f t="array" ref="B256">IF(OR(NOT($X$3="Pre-Defined"), AND(D249 &lt;&gt; "Yes", ROW(B256) - ROW($B$10) &gt;= General!$D$7)), "Unused", IF(CONCATENATE(C256:D256)="", "Required", IF(ISBLANK(C256), "Missing Source ID", IF(INDEX(Sources!$B$19:$B$1002, MATCH(C256, Sources!$C$19:$C$1002, 0))="Unused", "Source does not exist", IF(ISBLANK(D256), "Missing Post ID", IF(INDEX(Posts!$B$25:$B$1008, MATCH(D256, Posts!$D$25:$D$1008, 0))="Unused", "Post does not exist", "Valid"))))))</f>
        <v>Unused</v>
      </c>
      <c r="C256" s="193"/>
      <c r="D256" s="196"/>
    </row>
    <row r="257" ht="15.75" customHeight="1">
      <c r="B257" s="190" t="str">
        <f t="array" ref="B257">IF(OR(NOT($X$3="Pre-Defined"), AND(D250 &lt;&gt; "Yes", ROW(B257) - ROW($B$10) &gt;= General!$D$7)), "Unused", IF(CONCATENATE(C257:D257)="", "Required", IF(ISBLANK(C257), "Missing Source ID", IF(INDEX(Sources!$B$19:$B$1002, MATCH(C257, Sources!$C$19:$C$1002, 0))="Unused", "Source does not exist", IF(ISBLANK(D257), "Missing Post ID", IF(INDEX(Posts!$B$25:$B$1008, MATCH(D257, Posts!$D$25:$D$1008, 0))="Unused", "Post does not exist", "Valid"))))))</f>
        <v>Unused</v>
      </c>
      <c r="C257" s="212"/>
      <c r="D257" s="215"/>
    </row>
    <row r="258" ht="15.75" customHeight="1">
      <c r="B258" s="190" t="str">
        <f t="array" ref="B258">IF(OR(NOT($X$3="Pre-Defined"), AND(D251 &lt;&gt; "Yes", ROW(B258) - ROW($B$10) &gt;= General!$D$7)), "Unused", IF(CONCATENATE(C258:D258)="", "Required", IF(ISBLANK(C258), "Missing Source ID", IF(INDEX(Sources!$B$19:$B$1002, MATCH(C258, Sources!$C$19:$C$1002, 0))="Unused", "Source does not exist", IF(ISBLANK(D258), "Missing Post ID", IF(INDEX(Posts!$B$25:$B$1008, MATCH(D258, Posts!$D$25:$D$1008, 0))="Unused", "Post does not exist", "Valid"))))))</f>
        <v>Unused</v>
      </c>
      <c r="C258" s="193"/>
      <c r="D258" s="196"/>
    </row>
    <row r="259" ht="15.75" customHeight="1">
      <c r="B259" s="190" t="str">
        <f t="array" ref="B259">IF(OR(NOT($X$3="Pre-Defined"), AND(D252 &lt;&gt; "Yes", ROW(B259) - ROW($B$10) &gt;= General!$D$7)), "Unused", IF(CONCATENATE(C259:D259)="", "Required", IF(ISBLANK(C259), "Missing Source ID", IF(INDEX(Sources!$B$19:$B$1002, MATCH(C259, Sources!$C$19:$C$1002, 0))="Unused", "Source does not exist", IF(ISBLANK(D259), "Missing Post ID", IF(INDEX(Posts!$B$25:$B$1008, MATCH(D259, Posts!$D$25:$D$1008, 0))="Unused", "Post does not exist", "Valid"))))))</f>
        <v>Unused</v>
      </c>
      <c r="C259" s="212"/>
      <c r="D259" s="215"/>
    </row>
    <row r="260" ht="15.75" customHeight="1">
      <c r="B260" s="190" t="str">
        <f t="array" ref="B260">IF(OR(NOT($X$3="Pre-Defined"), AND(D253 &lt;&gt; "Yes", ROW(B260) - ROW($B$10) &gt;= General!$D$7)), "Unused", IF(CONCATENATE(C260:D260)="", "Required", IF(ISBLANK(C260), "Missing Source ID", IF(INDEX(Sources!$B$19:$B$1002, MATCH(C260, Sources!$C$19:$C$1002, 0))="Unused", "Source does not exist", IF(ISBLANK(D260), "Missing Post ID", IF(INDEX(Posts!$B$25:$B$1008, MATCH(D260, Posts!$D$25:$D$1008, 0))="Unused", "Post does not exist", "Valid"))))))</f>
        <v>Unused</v>
      </c>
      <c r="C260" s="193"/>
      <c r="D260" s="196"/>
    </row>
    <row r="261" ht="15.75" customHeight="1">
      <c r="B261" s="190" t="str">
        <f t="array" ref="B261">IF(OR(NOT($X$3="Pre-Defined"), AND(D254 &lt;&gt; "Yes", ROW(B261) - ROW($B$10) &gt;= General!$D$7)), "Unused", IF(CONCATENATE(C261:D261)="", "Required", IF(ISBLANK(C261), "Missing Source ID", IF(INDEX(Sources!$B$19:$B$1002, MATCH(C261, Sources!$C$19:$C$1002, 0))="Unused", "Source does not exist", IF(ISBLANK(D261), "Missing Post ID", IF(INDEX(Posts!$B$25:$B$1008, MATCH(D261, Posts!$D$25:$D$1008, 0))="Unused", "Post does not exist", "Valid"))))))</f>
        <v>Unused</v>
      </c>
      <c r="C261" s="212"/>
      <c r="D261" s="215"/>
    </row>
    <row r="262" ht="15.75" customHeight="1">
      <c r="B262" s="190" t="str">
        <f t="array" ref="B262">IF(OR(NOT($X$3="Pre-Defined"), AND(D255 &lt;&gt; "Yes", ROW(B262) - ROW($B$10) &gt;= General!$D$7)), "Unused", IF(CONCATENATE(C262:D262)="", "Required", IF(ISBLANK(C262), "Missing Source ID", IF(INDEX(Sources!$B$19:$B$1002, MATCH(C262, Sources!$C$19:$C$1002, 0))="Unused", "Source does not exist", IF(ISBLANK(D262), "Missing Post ID", IF(INDEX(Posts!$B$25:$B$1008, MATCH(D262, Posts!$D$25:$D$1008, 0))="Unused", "Post does not exist", "Valid"))))))</f>
        <v>Unused</v>
      </c>
      <c r="C262" s="193"/>
      <c r="D262" s="196"/>
    </row>
    <row r="263" ht="15.75" customHeight="1">
      <c r="B263" s="190" t="str">
        <f t="array" ref="B263">IF(OR(NOT($X$3="Pre-Defined"), AND(D256 &lt;&gt; "Yes", ROW(B263) - ROW($B$10) &gt;= General!$D$7)), "Unused", IF(CONCATENATE(C263:D263)="", "Required", IF(ISBLANK(C263), "Missing Source ID", IF(INDEX(Sources!$B$19:$B$1002, MATCH(C263, Sources!$C$19:$C$1002, 0))="Unused", "Source does not exist", IF(ISBLANK(D263), "Missing Post ID", IF(INDEX(Posts!$B$25:$B$1008, MATCH(D263, Posts!$D$25:$D$1008, 0))="Unused", "Post does not exist", "Valid"))))))</f>
        <v>Unused</v>
      </c>
      <c r="C263" s="212"/>
      <c r="D263" s="215"/>
    </row>
    <row r="264" ht="15.75" customHeight="1">
      <c r="B264" s="190" t="str">
        <f t="array" ref="B264">IF(OR(NOT($X$3="Pre-Defined"), AND(D257 &lt;&gt; "Yes", ROW(B264) - ROW($B$10) &gt;= General!$D$7)), "Unused", IF(CONCATENATE(C264:D264)="", "Required", IF(ISBLANK(C264), "Missing Source ID", IF(INDEX(Sources!$B$19:$B$1002, MATCH(C264, Sources!$C$19:$C$1002, 0))="Unused", "Source does not exist", IF(ISBLANK(D264), "Missing Post ID", IF(INDEX(Posts!$B$25:$B$1008, MATCH(D264, Posts!$D$25:$D$1008, 0))="Unused", "Post does not exist", "Valid"))))))</f>
        <v>Unused</v>
      </c>
      <c r="C264" s="193"/>
      <c r="D264" s="196"/>
    </row>
    <row r="265" ht="15.75" customHeight="1">
      <c r="B265" s="190" t="str">
        <f t="array" ref="B265">IF(OR(NOT($X$3="Pre-Defined"), AND(D258 &lt;&gt; "Yes", ROW(B265) - ROW($B$10) &gt;= General!$D$7)), "Unused", IF(CONCATENATE(C265:D265)="", "Required", IF(ISBLANK(C265), "Missing Source ID", IF(INDEX(Sources!$B$19:$B$1002, MATCH(C265, Sources!$C$19:$C$1002, 0))="Unused", "Source does not exist", IF(ISBLANK(D265), "Missing Post ID", IF(INDEX(Posts!$B$25:$B$1008, MATCH(D265, Posts!$D$25:$D$1008, 0))="Unused", "Post does not exist", "Valid"))))))</f>
        <v>Unused</v>
      </c>
      <c r="C265" s="212"/>
      <c r="D265" s="215"/>
    </row>
    <row r="266" ht="15.75" customHeight="1">
      <c r="B266" s="190" t="str">
        <f t="array" ref="B266">IF(OR(NOT($X$3="Pre-Defined"), AND(D259 &lt;&gt; "Yes", ROW(B266) - ROW($B$10) &gt;= General!$D$7)), "Unused", IF(CONCATENATE(C266:D266)="", "Required", IF(ISBLANK(C266), "Missing Source ID", IF(INDEX(Sources!$B$19:$B$1002, MATCH(C266, Sources!$C$19:$C$1002, 0))="Unused", "Source does not exist", IF(ISBLANK(D266), "Missing Post ID", IF(INDEX(Posts!$B$25:$B$1008, MATCH(D266, Posts!$D$25:$D$1008, 0))="Unused", "Post does not exist", "Valid"))))))</f>
        <v>Unused</v>
      </c>
      <c r="C266" s="193"/>
      <c r="D266" s="196"/>
    </row>
    <row r="267" ht="15.75" customHeight="1">
      <c r="B267" s="190" t="str">
        <f t="array" ref="B267">IF(OR(NOT($X$3="Pre-Defined"), AND(D260 &lt;&gt; "Yes", ROW(B267) - ROW($B$10) &gt;= General!$D$7)), "Unused", IF(CONCATENATE(C267:D267)="", "Required", IF(ISBLANK(C267), "Missing Source ID", IF(INDEX(Sources!$B$19:$B$1002, MATCH(C267, Sources!$C$19:$C$1002, 0))="Unused", "Source does not exist", IF(ISBLANK(D267), "Missing Post ID", IF(INDEX(Posts!$B$25:$B$1008, MATCH(D267, Posts!$D$25:$D$1008, 0))="Unused", "Post does not exist", "Valid"))))))</f>
        <v>Unused</v>
      </c>
      <c r="C267" s="212"/>
      <c r="D267" s="215"/>
    </row>
    <row r="268" ht="15.75" customHeight="1">
      <c r="B268" s="190" t="str">
        <f t="array" ref="B268">IF(OR(NOT($X$3="Pre-Defined"), AND(D261 &lt;&gt; "Yes", ROW(B268) - ROW($B$10) &gt;= General!$D$7)), "Unused", IF(CONCATENATE(C268:D268)="", "Required", IF(ISBLANK(C268), "Missing Source ID", IF(INDEX(Sources!$B$19:$B$1002, MATCH(C268, Sources!$C$19:$C$1002, 0))="Unused", "Source does not exist", IF(ISBLANK(D268), "Missing Post ID", IF(INDEX(Posts!$B$25:$B$1008, MATCH(D268, Posts!$D$25:$D$1008, 0))="Unused", "Post does not exist", "Valid"))))))</f>
        <v>Unused</v>
      </c>
      <c r="C268" s="193"/>
      <c r="D268" s="196"/>
    </row>
    <row r="269" ht="15.75" customHeight="1">
      <c r="B269" s="190" t="str">
        <f t="array" ref="B269">IF(OR(NOT($X$3="Pre-Defined"), AND(D262 &lt;&gt; "Yes", ROW(B269) - ROW($B$10) &gt;= General!$D$7)), "Unused", IF(CONCATENATE(C269:D269)="", "Required", IF(ISBLANK(C269), "Missing Source ID", IF(INDEX(Sources!$B$19:$B$1002, MATCH(C269, Sources!$C$19:$C$1002, 0))="Unused", "Source does not exist", IF(ISBLANK(D269), "Missing Post ID", IF(INDEX(Posts!$B$25:$B$1008, MATCH(D269, Posts!$D$25:$D$1008, 0))="Unused", "Post does not exist", "Valid"))))))</f>
        <v>Unused</v>
      </c>
      <c r="C269" s="212"/>
      <c r="D269" s="215"/>
    </row>
    <row r="270" ht="15.75" customHeight="1">
      <c r="B270" s="190" t="str">
        <f t="array" ref="B270">IF(OR(NOT($X$3="Pre-Defined"), AND(D263 &lt;&gt; "Yes", ROW(B270) - ROW($B$10) &gt;= General!$D$7)), "Unused", IF(CONCATENATE(C270:D270)="", "Required", IF(ISBLANK(C270), "Missing Source ID", IF(INDEX(Sources!$B$19:$B$1002, MATCH(C270, Sources!$C$19:$C$1002, 0))="Unused", "Source does not exist", IF(ISBLANK(D270), "Missing Post ID", IF(INDEX(Posts!$B$25:$B$1008, MATCH(D270, Posts!$D$25:$D$1008, 0))="Unused", "Post does not exist", "Valid"))))))</f>
        <v>Unused</v>
      </c>
      <c r="C270" s="193"/>
      <c r="D270" s="196"/>
    </row>
    <row r="271" ht="15.75" customHeight="1">
      <c r="B271" s="190" t="str">
        <f t="array" ref="B271">IF(OR(NOT($X$3="Pre-Defined"), AND(D264 &lt;&gt; "Yes", ROW(B271) - ROW($B$10) &gt;= General!$D$7)), "Unused", IF(CONCATENATE(C271:D271)="", "Required", IF(ISBLANK(C271), "Missing Source ID", IF(INDEX(Sources!$B$19:$B$1002, MATCH(C271, Sources!$C$19:$C$1002, 0))="Unused", "Source does not exist", IF(ISBLANK(D271), "Missing Post ID", IF(INDEX(Posts!$B$25:$B$1008, MATCH(D271, Posts!$D$25:$D$1008, 0))="Unused", "Post does not exist", "Valid"))))))</f>
        <v>Unused</v>
      </c>
      <c r="C271" s="212"/>
      <c r="D271" s="215"/>
    </row>
    <row r="272" ht="15.75" customHeight="1">
      <c r="B272" s="190" t="str">
        <f t="array" ref="B272">IF(OR(NOT($X$3="Pre-Defined"), AND(D265 &lt;&gt; "Yes", ROW(B272) - ROW($B$10) &gt;= General!$D$7)), "Unused", IF(CONCATENATE(C272:D272)="", "Required", IF(ISBLANK(C272), "Missing Source ID", IF(INDEX(Sources!$B$19:$B$1002, MATCH(C272, Sources!$C$19:$C$1002, 0))="Unused", "Source does not exist", IF(ISBLANK(D272), "Missing Post ID", IF(INDEX(Posts!$B$25:$B$1008, MATCH(D272, Posts!$D$25:$D$1008, 0))="Unused", "Post does not exist", "Valid"))))))</f>
        <v>Unused</v>
      </c>
      <c r="C272" s="193"/>
      <c r="D272" s="196"/>
    </row>
    <row r="273" ht="15.75" customHeight="1">
      <c r="B273" s="190" t="str">
        <f t="array" ref="B273">IF(OR(NOT($X$3="Pre-Defined"), AND(D266 &lt;&gt; "Yes", ROW(B273) - ROW($B$10) &gt;= General!$D$7)), "Unused", IF(CONCATENATE(C273:D273)="", "Required", IF(ISBLANK(C273), "Missing Source ID", IF(INDEX(Sources!$B$19:$B$1002, MATCH(C273, Sources!$C$19:$C$1002, 0))="Unused", "Source does not exist", IF(ISBLANK(D273), "Missing Post ID", IF(INDEX(Posts!$B$25:$B$1008, MATCH(D273, Posts!$D$25:$D$1008, 0))="Unused", "Post does not exist", "Valid"))))))</f>
        <v>Unused</v>
      </c>
      <c r="C273" s="212"/>
      <c r="D273" s="215"/>
    </row>
    <row r="274" ht="15.75" customHeight="1">
      <c r="B274" s="190" t="str">
        <f t="array" ref="B274">IF(OR(NOT($X$3="Pre-Defined"), AND(D267 &lt;&gt; "Yes", ROW(B274) - ROW($B$10) &gt;= General!$D$7)), "Unused", IF(CONCATENATE(C274:D274)="", "Required", IF(ISBLANK(C274), "Missing Source ID", IF(INDEX(Sources!$B$19:$B$1002, MATCH(C274, Sources!$C$19:$C$1002, 0))="Unused", "Source does not exist", IF(ISBLANK(D274), "Missing Post ID", IF(INDEX(Posts!$B$25:$B$1008, MATCH(D274, Posts!$D$25:$D$1008, 0))="Unused", "Post does not exist", "Valid"))))))</f>
        <v>Unused</v>
      </c>
      <c r="C274" s="193"/>
      <c r="D274" s="196"/>
    </row>
    <row r="275" ht="15.75" customHeight="1">
      <c r="B275" s="190" t="str">
        <f t="array" ref="B275">IF(OR(NOT($X$3="Pre-Defined"), AND(D268 &lt;&gt; "Yes", ROW(B275) - ROW($B$10) &gt;= General!$D$7)), "Unused", IF(CONCATENATE(C275:D275)="", "Required", IF(ISBLANK(C275), "Missing Source ID", IF(INDEX(Sources!$B$19:$B$1002, MATCH(C275, Sources!$C$19:$C$1002, 0))="Unused", "Source does not exist", IF(ISBLANK(D275), "Missing Post ID", IF(INDEX(Posts!$B$25:$B$1008, MATCH(D275, Posts!$D$25:$D$1008, 0))="Unused", "Post does not exist", "Valid"))))))</f>
        <v>Unused</v>
      </c>
      <c r="C275" s="212"/>
      <c r="D275" s="215"/>
    </row>
    <row r="276" ht="15.75" customHeight="1">
      <c r="B276" s="190" t="str">
        <f t="array" ref="B276">IF(OR(NOT($X$3="Pre-Defined"), AND(D269 &lt;&gt; "Yes", ROW(B276) - ROW($B$10) &gt;= General!$D$7)), "Unused", IF(CONCATENATE(C276:D276)="", "Required", IF(ISBLANK(C276), "Missing Source ID", IF(INDEX(Sources!$B$19:$B$1002, MATCH(C276, Sources!$C$19:$C$1002, 0))="Unused", "Source does not exist", IF(ISBLANK(D276), "Missing Post ID", IF(INDEX(Posts!$B$25:$B$1008, MATCH(D276, Posts!$D$25:$D$1008, 0))="Unused", "Post does not exist", "Valid"))))))</f>
        <v>Unused</v>
      </c>
      <c r="C276" s="193"/>
      <c r="D276" s="196"/>
    </row>
    <row r="277" ht="15.75" customHeight="1">
      <c r="B277" s="190" t="str">
        <f t="array" ref="B277">IF(OR(NOT($X$3="Pre-Defined"), AND(D270 &lt;&gt; "Yes", ROW(B277) - ROW($B$10) &gt;= General!$D$7)), "Unused", IF(CONCATENATE(C277:D277)="", "Required", IF(ISBLANK(C277), "Missing Source ID", IF(INDEX(Sources!$B$19:$B$1002, MATCH(C277, Sources!$C$19:$C$1002, 0))="Unused", "Source does not exist", IF(ISBLANK(D277), "Missing Post ID", IF(INDEX(Posts!$B$25:$B$1008, MATCH(D277, Posts!$D$25:$D$1008, 0))="Unused", "Post does not exist", "Valid"))))))</f>
        <v>Unused</v>
      </c>
      <c r="C277" s="212"/>
      <c r="D277" s="215"/>
    </row>
    <row r="278" ht="15.75" customHeight="1">
      <c r="B278" s="190" t="str">
        <f t="array" ref="B278">IF(OR(NOT($X$3="Pre-Defined"), AND(D271 &lt;&gt; "Yes", ROW(B278) - ROW($B$10) &gt;= General!$D$7)), "Unused", IF(CONCATENATE(C278:D278)="", "Required", IF(ISBLANK(C278), "Missing Source ID", IF(INDEX(Sources!$B$19:$B$1002, MATCH(C278, Sources!$C$19:$C$1002, 0))="Unused", "Source does not exist", IF(ISBLANK(D278), "Missing Post ID", IF(INDEX(Posts!$B$25:$B$1008, MATCH(D278, Posts!$D$25:$D$1008, 0))="Unused", "Post does not exist", "Valid"))))))</f>
        <v>Unused</v>
      </c>
      <c r="C278" s="193"/>
      <c r="D278" s="196"/>
    </row>
    <row r="279" ht="15.75" customHeight="1">
      <c r="B279" s="190" t="str">
        <f t="array" ref="B279">IF(OR(NOT($X$3="Pre-Defined"), AND(D272 &lt;&gt; "Yes", ROW(B279) - ROW($B$10) &gt;= General!$D$7)), "Unused", IF(CONCATENATE(C279:D279)="", "Required", IF(ISBLANK(C279), "Missing Source ID", IF(INDEX(Sources!$B$19:$B$1002, MATCH(C279, Sources!$C$19:$C$1002, 0))="Unused", "Source does not exist", IF(ISBLANK(D279), "Missing Post ID", IF(INDEX(Posts!$B$25:$B$1008, MATCH(D279, Posts!$D$25:$D$1008, 0))="Unused", "Post does not exist", "Valid"))))))</f>
        <v>Unused</v>
      </c>
      <c r="C279" s="212"/>
      <c r="D279" s="215"/>
    </row>
    <row r="280" ht="15.75" customHeight="1">
      <c r="B280" s="190" t="str">
        <f t="array" ref="B280">IF(OR(NOT($X$3="Pre-Defined"), AND(D273 &lt;&gt; "Yes", ROW(B280) - ROW($B$10) &gt;= General!$D$7)), "Unused", IF(CONCATENATE(C280:D280)="", "Required", IF(ISBLANK(C280), "Missing Source ID", IF(INDEX(Sources!$B$19:$B$1002, MATCH(C280, Sources!$C$19:$C$1002, 0))="Unused", "Source does not exist", IF(ISBLANK(D280), "Missing Post ID", IF(INDEX(Posts!$B$25:$B$1008, MATCH(D280, Posts!$D$25:$D$1008, 0))="Unused", "Post does not exist", "Valid"))))))</f>
        <v>Unused</v>
      </c>
      <c r="C280" s="193"/>
      <c r="D280" s="196"/>
    </row>
    <row r="281" ht="15.75" customHeight="1">
      <c r="B281" s="190" t="str">
        <f t="array" ref="B281">IF(OR(NOT($X$3="Pre-Defined"), AND(D274 &lt;&gt; "Yes", ROW(B281) - ROW($B$10) &gt;= General!$D$7)), "Unused", IF(CONCATENATE(C281:D281)="", "Required", IF(ISBLANK(C281), "Missing Source ID", IF(INDEX(Sources!$B$19:$B$1002, MATCH(C281, Sources!$C$19:$C$1002, 0))="Unused", "Source does not exist", IF(ISBLANK(D281), "Missing Post ID", IF(INDEX(Posts!$B$25:$B$1008, MATCH(D281, Posts!$D$25:$D$1008, 0))="Unused", "Post does not exist", "Valid"))))))</f>
        <v>Unused</v>
      </c>
      <c r="C281" s="212"/>
      <c r="D281" s="215"/>
    </row>
    <row r="282" ht="15.75" customHeight="1">
      <c r="B282" s="190" t="str">
        <f t="array" ref="B282">IF(OR(NOT($X$3="Pre-Defined"), AND(D275 &lt;&gt; "Yes", ROW(B282) - ROW($B$10) &gt;= General!$D$7)), "Unused", IF(CONCATENATE(C282:D282)="", "Required", IF(ISBLANK(C282), "Missing Source ID", IF(INDEX(Sources!$B$19:$B$1002, MATCH(C282, Sources!$C$19:$C$1002, 0))="Unused", "Source does not exist", IF(ISBLANK(D282), "Missing Post ID", IF(INDEX(Posts!$B$25:$B$1008, MATCH(D282, Posts!$D$25:$D$1008, 0))="Unused", "Post does not exist", "Valid"))))))</f>
        <v>Unused</v>
      </c>
      <c r="C282" s="193"/>
      <c r="D282" s="196"/>
    </row>
    <row r="283" ht="15.75" customHeight="1">
      <c r="B283" s="190" t="str">
        <f t="array" ref="B283">IF(OR(NOT($X$3="Pre-Defined"), AND(D276 &lt;&gt; "Yes", ROW(B283) - ROW($B$10) &gt;= General!$D$7)), "Unused", IF(CONCATENATE(C283:D283)="", "Required", IF(ISBLANK(C283), "Missing Source ID", IF(INDEX(Sources!$B$19:$B$1002, MATCH(C283, Sources!$C$19:$C$1002, 0))="Unused", "Source does not exist", IF(ISBLANK(D283), "Missing Post ID", IF(INDEX(Posts!$B$25:$B$1008, MATCH(D283, Posts!$D$25:$D$1008, 0))="Unused", "Post does not exist", "Valid"))))))</f>
        <v>Unused</v>
      </c>
      <c r="C283" s="212"/>
      <c r="D283" s="215"/>
    </row>
    <row r="284" ht="15.75" customHeight="1">
      <c r="B284" s="190" t="str">
        <f t="array" ref="B284">IF(OR(NOT($X$3="Pre-Defined"), AND(D277 &lt;&gt; "Yes", ROW(B284) - ROW($B$10) &gt;= General!$D$7)), "Unused", IF(CONCATENATE(C284:D284)="", "Required", IF(ISBLANK(C284), "Missing Source ID", IF(INDEX(Sources!$B$19:$B$1002, MATCH(C284, Sources!$C$19:$C$1002, 0))="Unused", "Source does not exist", IF(ISBLANK(D284), "Missing Post ID", IF(INDEX(Posts!$B$25:$B$1008, MATCH(D284, Posts!$D$25:$D$1008, 0))="Unused", "Post does not exist", "Valid"))))))</f>
        <v>Unused</v>
      </c>
      <c r="C284" s="193"/>
      <c r="D284" s="196"/>
    </row>
    <row r="285" ht="15.75" customHeight="1">
      <c r="B285" s="190" t="str">
        <f t="array" ref="B285">IF(OR(NOT($X$3="Pre-Defined"), AND(D278 &lt;&gt; "Yes", ROW(B285) - ROW($B$10) &gt;= General!$D$7)), "Unused", IF(CONCATENATE(C285:D285)="", "Required", IF(ISBLANK(C285), "Missing Source ID", IF(INDEX(Sources!$B$19:$B$1002, MATCH(C285, Sources!$C$19:$C$1002, 0))="Unused", "Source does not exist", IF(ISBLANK(D285), "Missing Post ID", IF(INDEX(Posts!$B$25:$B$1008, MATCH(D285, Posts!$D$25:$D$1008, 0))="Unused", "Post does not exist", "Valid"))))))</f>
        <v>Unused</v>
      </c>
      <c r="C285" s="212"/>
      <c r="D285" s="215"/>
    </row>
    <row r="286" ht="15.75" customHeight="1">
      <c r="B286" s="190" t="str">
        <f t="array" ref="B286">IF(OR(NOT($X$3="Pre-Defined"), AND(D279 &lt;&gt; "Yes", ROW(B286) - ROW($B$10) &gt;= General!$D$7)), "Unused", IF(CONCATENATE(C286:D286)="", "Required", IF(ISBLANK(C286), "Missing Source ID", IF(INDEX(Sources!$B$19:$B$1002, MATCH(C286, Sources!$C$19:$C$1002, 0))="Unused", "Source does not exist", IF(ISBLANK(D286), "Missing Post ID", IF(INDEX(Posts!$B$25:$B$1008, MATCH(D286, Posts!$D$25:$D$1008, 0))="Unused", "Post does not exist", "Valid"))))))</f>
        <v>Unused</v>
      </c>
      <c r="C286" s="193"/>
      <c r="D286" s="196"/>
    </row>
    <row r="287" ht="15.75" customHeight="1">
      <c r="B287" s="190" t="str">
        <f t="array" ref="B287">IF(OR(NOT($X$3="Pre-Defined"), AND(D280 &lt;&gt; "Yes", ROW(B287) - ROW($B$10) &gt;= General!$D$7)), "Unused", IF(CONCATENATE(C287:D287)="", "Required", IF(ISBLANK(C287), "Missing Source ID", IF(INDEX(Sources!$B$19:$B$1002, MATCH(C287, Sources!$C$19:$C$1002, 0))="Unused", "Source does not exist", IF(ISBLANK(D287), "Missing Post ID", IF(INDEX(Posts!$B$25:$B$1008, MATCH(D287, Posts!$D$25:$D$1008, 0))="Unused", "Post does not exist", "Valid"))))))</f>
        <v>Unused</v>
      </c>
      <c r="C287" s="212"/>
      <c r="D287" s="215"/>
    </row>
    <row r="288" ht="15.75" customHeight="1">
      <c r="B288" s="190" t="str">
        <f t="array" ref="B288">IF(OR(NOT($X$3="Pre-Defined"), AND(D281 &lt;&gt; "Yes", ROW(B288) - ROW($B$10) &gt;= General!$D$7)), "Unused", IF(CONCATENATE(C288:D288)="", "Required", IF(ISBLANK(C288), "Missing Source ID", IF(INDEX(Sources!$B$19:$B$1002, MATCH(C288, Sources!$C$19:$C$1002, 0))="Unused", "Source does not exist", IF(ISBLANK(D288), "Missing Post ID", IF(INDEX(Posts!$B$25:$B$1008, MATCH(D288, Posts!$D$25:$D$1008, 0))="Unused", "Post does not exist", "Valid"))))))</f>
        <v>Unused</v>
      </c>
      <c r="C288" s="193"/>
      <c r="D288" s="196"/>
    </row>
    <row r="289" ht="15.75" customHeight="1">
      <c r="B289" s="190" t="str">
        <f t="array" ref="B289">IF(OR(NOT($X$3="Pre-Defined"), AND(D282 &lt;&gt; "Yes", ROW(B289) - ROW($B$10) &gt;= General!$D$7)), "Unused", IF(CONCATENATE(C289:D289)="", "Required", IF(ISBLANK(C289), "Missing Source ID", IF(INDEX(Sources!$B$19:$B$1002, MATCH(C289, Sources!$C$19:$C$1002, 0))="Unused", "Source does not exist", IF(ISBLANK(D289), "Missing Post ID", IF(INDEX(Posts!$B$25:$B$1008, MATCH(D289, Posts!$D$25:$D$1008, 0))="Unused", "Post does not exist", "Valid"))))))</f>
        <v>Unused</v>
      </c>
      <c r="C289" s="212"/>
      <c r="D289" s="215"/>
    </row>
    <row r="290" ht="15.75" customHeight="1">
      <c r="B290" s="190" t="str">
        <f t="array" ref="B290">IF(OR(NOT($X$3="Pre-Defined"), AND(D283 &lt;&gt; "Yes", ROW(B290) - ROW($B$10) &gt;= General!$D$7)), "Unused", IF(CONCATENATE(C290:D290)="", "Required", IF(ISBLANK(C290), "Missing Source ID", IF(INDEX(Sources!$B$19:$B$1002, MATCH(C290, Sources!$C$19:$C$1002, 0))="Unused", "Source does not exist", IF(ISBLANK(D290), "Missing Post ID", IF(INDEX(Posts!$B$25:$B$1008, MATCH(D290, Posts!$D$25:$D$1008, 0))="Unused", "Post does not exist", "Valid"))))))</f>
        <v>Unused</v>
      </c>
      <c r="C290" s="193"/>
      <c r="D290" s="196"/>
    </row>
    <row r="291" ht="15.75" customHeight="1">
      <c r="B291" s="190" t="str">
        <f t="array" ref="B291">IF(OR(NOT($X$3="Pre-Defined"), AND(D284 &lt;&gt; "Yes", ROW(B291) - ROW($B$10) &gt;= General!$D$7)), "Unused", IF(CONCATENATE(C291:D291)="", "Required", IF(ISBLANK(C291), "Missing Source ID", IF(INDEX(Sources!$B$19:$B$1002, MATCH(C291, Sources!$C$19:$C$1002, 0))="Unused", "Source does not exist", IF(ISBLANK(D291), "Missing Post ID", IF(INDEX(Posts!$B$25:$B$1008, MATCH(D291, Posts!$D$25:$D$1008, 0))="Unused", "Post does not exist", "Valid"))))))</f>
        <v>Unused</v>
      </c>
      <c r="C291" s="212"/>
      <c r="D291" s="215"/>
    </row>
    <row r="292" ht="15.75" customHeight="1">
      <c r="B292" s="190" t="str">
        <f t="array" ref="B292">IF(OR(NOT($X$3="Pre-Defined"), AND(D285 &lt;&gt; "Yes", ROW(B292) - ROW($B$10) &gt;= General!$D$7)), "Unused", IF(CONCATENATE(C292:D292)="", "Required", IF(ISBLANK(C292), "Missing Source ID", IF(INDEX(Sources!$B$19:$B$1002, MATCH(C292, Sources!$C$19:$C$1002, 0))="Unused", "Source does not exist", IF(ISBLANK(D292), "Missing Post ID", IF(INDEX(Posts!$B$25:$B$1008, MATCH(D292, Posts!$D$25:$D$1008, 0))="Unused", "Post does not exist", "Valid"))))))</f>
        <v>Unused</v>
      </c>
      <c r="C292" s="193"/>
      <c r="D292" s="196"/>
    </row>
    <row r="293" ht="15.75" customHeight="1">
      <c r="B293" s="190" t="str">
        <f t="array" ref="B293">IF(OR(NOT($X$3="Pre-Defined"), AND(D286 &lt;&gt; "Yes", ROW(B293) - ROW($B$10) &gt;= General!$D$7)), "Unused", IF(CONCATENATE(C293:D293)="", "Required", IF(ISBLANK(C293), "Missing Source ID", IF(INDEX(Sources!$B$19:$B$1002, MATCH(C293, Sources!$C$19:$C$1002, 0))="Unused", "Source does not exist", IF(ISBLANK(D293), "Missing Post ID", IF(INDEX(Posts!$B$25:$B$1008, MATCH(D293, Posts!$D$25:$D$1008, 0))="Unused", "Post does not exist", "Valid"))))))</f>
        <v>Unused</v>
      </c>
      <c r="C293" s="212"/>
      <c r="D293" s="215"/>
    </row>
    <row r="294" ht="15.75" customHeight="1">
      <c r="B294" s="190" t="str">
        <f t="array" ref="B294">IF(OR(NOT($X$3="Pre-Defined"), AND(D287 &lt;&gt; "Yes", ROW(B294) - ROW($B$10) &gt;= General!$D$7)), "Unused", IF(CONCATENATE(C294:D294)="", "Required", IF(ISBLANK(C294), "Missing Source ID", IF(INDEX(Sources!$B$19:$B$1002, MATCH(C294, Sources!$C$19:$C$1002, 0))="Unused", "Source does not exist", IF(ISBLANK(D294), "Missing Post ID", IF(INDEX(Posts!$B$25:$B$1008, MATCH(D294, Posts!$D$25:$D$1008, 0))="Unused", "Post does not exist", "Valid"))))))</f>
        <v>Unused</v>
      </c>
      <c r="C294" s="193"/>
      <c r="D294" s="196"/>
    </row>
    <row r="295" ht="15.75" customHeight="1">
      <c r="B295" s="190" t="str">
        <f t="array" ref="B295">IF(OR(NOT($X$3="Pre-Defined"), AND(D288 &lt;&gt; "Yes", ROW(B295) - ROW($B$10) &gt;= General!$D$7)), "Unused", IF(CONCATENATE(C295:D295)="", "Required", IF(ISBLANK(C295), "Missing Source ID", IF(INDEX(Sources!$B$19:$B$1002, MATCH(C295, Sources!$C$19:$C$1002, 0))="Unused", "Source does not exist", IF(ISBLANK(D295), "Missing Post ID", IF(INDEX(Posts!$B$25:$B$1008, MATCH(D295, Posts!$D$25:$D$1008, 0))="Unused", "Post does not exist", "Valid"))))))</f>
        <v>Unused</v>
      </c>
      <c r="C295" s="212"/>
      <c r="D295" s="215"/>
    </row>
    <row r="296" ht="15.75" customHeight="1">
      <c r="B296" s="190" t="str">
        <f t="array" ref="B296">IF(OR(NOT($X$3="Pre-Defined"), AND(D289 &lt;&gt; "Yes", ROW(B296) - ROW($B$10) &gt;= General!$D$7)), "Unused", IF(CONCATENATE(C296:D296)="", "Required", IF(ISBLANK(C296), "Missing Source ID", IF(INDEX(Sources!$B$19:$B$1002, MATCH(C296, Sources!$C$19:$C$1002, 0))="Unused", "Source does not exist", IF(ISBLANK(D296), "Missing Post ID", IF(INDEX(Posts!$B$25:$B$1008, MATCH(D296, Posts!$D$25:$D$1008, 0))="Unused", "Post does not exist", "Valid"))))))</f>
        <v>Unused</v>
      </c>
      <c r="C296" s="193"/>
      <c r="D296" s="196"/>
    </row>
    <row r="297" ht="15.75" customHeight="1">
      <c r="B297" s="190" t="str">
        <f t="array" ref="B297">IF(OR(NOT($X$3="Pre-Defined"), AND(D290 &lt;&gt; "Yes", ROW(B297) - ROW($B$10) &gt;= General!$D$7)), "Unused", IF(CONCATENATE(C297:D297)="", "Required", IF(ISBLANK(C297), "Missing Source ID", IF(INDEX(Sources!$B$19:$B$1002, MATCH(C297, Sources!$C$19:$C$1002, 0))="Unused", "Source does not exist", IF(ISBLANK(D297), "Missing Post ID", IF(INDEX(Posts!$B$25:$B$1008, MATCH(D297, Posts!$D$25:$D$1008, 0))="Unused", "Post does not exist", "Valid"))))))</f>
        <v>Unused</v>
      </c>
      <c r="C297" s="212"/>
      <c r="D297" s="215"/>
    </row>
    <row r="298" ht="15.75" customHeight="1">
      <c r="B298" s="190" t="str">
        <f t="array" ref="B298">IF(OR(NOT($X$3="Pre-Defined"), AND(D291 &lt;&gt; "Yes", ROW(B298) - ROW($B$10) &gt;= General!$D$7)), "Unused", IF(CONCATENATE(C298:D298)="", "Required", IF(ISBLANK(C298), "Missing Source ID", IF(INDEX(Sources!$B$19:$B$1002, MATCH(C298, Sources!$C$19:$C$1002, 0))="Unused", "Source does not exist", IF(ISBLANK(D298), "Missing Post ID", IF(INDEX(Posts!$B$25:$B$1008, MATCH(D298, Posts!$D$25:$D$1008, 0))="Unused", "Post does not exist", "Valid"))))))</f>
        <v>Unused</v>
      </c>
      <c r="C298" s="193"/>
      <c r="D298" s="196"/>
    </row>
    <row r="299" ht="15.75" customHeight="1">
      <c r="B299" s="190" t="str">
        <f t="array" ref="B299">IF(OR(NOT($X$3="Pre-Defined"), AND(D292 &lt;&gt; "Yes", ROW(B299) - ROW($B$10) &gt;= General!$D$7)), "Unused", IF(CONCATENATE(C299:D299)="", "Required", IF(ISBLANK(C299), "Missing Source ID", IF(INDEX(Sources!$B$19:$B$1002, MATCH(C299, Sources!$C$19:$C$1002, 0))="Unused", "Source does not exist", IF(ISBLANK(D299), "Missing Post ID", IF(INDEX(Posts!$B$25:$B$1008, MATCH(D299, Posts!$D$25:$D$1008, 0))="Unused", "Post does not exist", "Valid"))))))</f>
        <v>Unused</v>
      </c>
      <c r="C299" s="212"/>
      <c r="D299" s="215"/>
    </row>
    <row r="300" ht="15.75" customHeight="1">
      <c r="B300" s="190" t="str">
        <f t="array" ref="B300">IF(OR(NOT($X$3="Pre-Defined"), AND(D293 &lt;&gt; "Yes", ROW(B300) - ROW($B$10) &gt;= General!$D$7)), "Unused", IF(CONCATENATE(C300:D300)="", "Required", IF(ISBLANK(C300), "Missing Source ID", IF(INDEX(Sources!$B$19:$B$1002, MATCH(C300, Sources!$C$19:$C$1002, 0))="Unused", "Source does not exist", IF(ISBLANK(D300), "Missing Post ID", IF(INDEX(Posts!$B$25:$B$1008, MATCH(D300, Posts!$D$25:$D$1008, 0))="Unused", "Post does not exist", "Valid"))))))</f>
        <v>Unused</v>
      </c>
      <c r="C300" s="193"/>
      <c r="D300" s="196"/>
    </row>
    <row r="301" ht="15.75" customHeight="1">
      <c r="B301" s="190" t="str">
        <f t="array" ref="B301">IF(OR(NOT($X$3="Pre-Defined"), AND(D294 &lt;&gt; "Yes", ROW(B301) - ROW($B$10) &gt;= General!$D$7)), "Unused", IF(CONCATENATE(C301:D301)="", "Required", IF(ISBLANK(C301), "Missing Source ID", IF(INDEX(Sources!$B$19:$B$1002, MATCH(C301, Sources!$C$19:$C$1002, 0))="Unused", "Source does not exist", IF(ISBLANK(D301), "Missing Post ID", IF(INDEX(Posts!$B$25:$B$1008, MATCH(D301, Posts!$D$25:$D$1008, 0))="Unused", "Post does not exist", "Valid"))))))</f>
        <v>Unused</v>
      </c>
      <c r="C301" s="212"/>
      <c r="D301" s="215"/>
    </row>
    <row r="302" ht="15.75" customHeight="1">
      <c r="B302" s="190" t="str">
        <f t="array" ref="B302">IF(OR(NOT($X$3="Pre-Defined"), AND(D295 &lt;&gt; "Yes", ROW(B302) - ROW($B$10) &gt;= General!$D$7)), "Unused", IF(CONCATENATE(C302:D302)="", "Required", IF(ISBLANK(C302), "Missing Source ID", IF(INDEX(Sources!$B$19:$B$1002, MATCH(C302, Sources!$C$19:$C$1002, 0))="Unused", "Source does not exist", IF(ISBLANK(D302), "Missing Post ID", IF(INDEX(Posts!$B$25:$B$1008, MATCH(D302, Posts!$D$25:$D$1008, 0))="Unused", "Post does not exist", "Valid"))))))</f>
        <v>Unused</v>
      </c>
      <c r="C302" s="193"/>
      <c r="D302" s="196"/>
    </row>
    <row r="303" ht="15.75" customHeight="1">
      <c r="B303" s="190" t="str">
        <f t="array" ref="B303">IF(OR(NOT($X$3="Pre-Defined"), AND(D296 &lt;&gt; "Yes", ROW(B303) - ROW($B$10) &gt;= General!$D$7)), "Unused", IF(CONCATENATE(C303:D303)="", "Required", IF(ISBLANK(C303), "Missing Source ID", IF(INDEX(Sources!$B$19:$B$1002, MATCH(C303, Sources!$C$19:$C$1002, 0))="Unused", "Source does not exist", IF(ISBLANK(D303), "Missing Post ID", IF(INDEX(Posts!$B$25:$B$1008, MATCH(D303, Posts!$D$25:$D$1008, 0))="Unused", "Post does not exist", "Valid"))))))</f>
        <v>Unused</v>
      </c>
      <c r="C303" s="212"/>
      <c r="D303" s="215"/>
    </row>
    <row r="304" ht="15.75" customHeight="1">
      <c r="B304" s="190" t="str">
        <f t="array" ref="B304">IF(OR(NOT($X$3="Pre-Defined"), AND(D297 &lt;&gt; "Yes", ROW(B304) - ROW($B$10) &gt;= General!$D$7)), "Unused", IF(CONCATENATE(C304:D304)="", "Required", IF(ISBLANK(C304), "Missing Source ID", IF(INDEX(Sources!$B$19:$B$1002, MATCH(C304, Sources!$C$19:$C$1002, 0))="Unused", "Source does not exist", IF(ISBLANK(D304), "Missing Post ID", IF(INDEX(Posts!$B$25:$B$1008, MATCH(D304, Posts!$D$25:$D$1008, 0))="Unused", "Post does not exist", "Valid"))))))</f>
        <v>Unused</v>
      </c>
      <c r="C304" s="193"/>
      <c r="D304" s="196"/>
    </row>
    <row r="305" ht="15.75" customHeight="1">
      <c r="B305" s="190" t="str">
        <f t="array" ref="B305">IF(OR(NOT($X$3="Pre-Defined"), AND(D298 &lt;&gt; "Yes", ROW(B305) - ROW($B$10) &gt;= General!$D$7)), "Unused", IF(CONCATENATE(C305:D305)="", "Required", IF(ISBLANK(C305), "Missing Source ID", IF(INDEX(Sources!$B$19:$B$1002, MATCH(C305, Sources!$C$19:$C$1002, 0))="Unused", "Source does not exist", IF(ISBLANK(D305), "Missing Post ID", IF(INDEX(Posts!$B$25:$B$1008, MATCH(D305, Posts!$D$25:$D$1008, 0))="Unused", "Post does not exist", "Valid"))))))</f>
        <v>Unused</v>
      </c>
      <c r="C305" s="212"/>
      <c r="D305" s="215"/>
    </row>
    <row r="306" ht="15.75" customHeight="1">
      <c r="B306" s="190" t="str">
        <f t="array" ref="B306">IF(OR(NOT($X$3="Pre-Defined"), AND(D299 &lt;&gt; "Yes", ROW(B306) - ROW($B$10) &gt;= General!$D$7)), "Unused", IF(CONCATENATE(C306:D306)="", "Required", IF(ISBLANK(C306), "Missing Source ID", IF(INDEX(Sources!$B$19:$B$1002, MATCH(C306, Sources!$C$19:$C$1002, 0))="Unused", "Source does not exist", IF(ISBLANK(D306), "Missing Post ID", IF(INDEX(Posts!$B$25:$B$1008, MATCH(D306, Posts!$D$25:$D$1008, 0))="Unused", "Post does not exist", "Valid"))))))</f>
        <v>Unused</v>
      </c>
      <c r="C306" s="193"/>
      <c r="D306" s="196"/>
    </row>
    <row r="307" ht="15.75" customHeight="1">
      <c r="B307" s="190" t="str">
        <f t="array" ref="B307">IF(OR(NOT($X$3="Pre-Defined"), AND(D300 &lt;&gt; "Yes", ROW(B307) - ROW($B$10) &gt;= General!$D$7)), "Unused", IF(CONCATENATE(C307:D307)="", "Required", IF(ISBLANK(C307), "Missing Source ID", IF(INDEX(Sources!$B$19:$B$1002, MATCH(C307, Sources!$C$19:$C$1002, 0))="Unused", "Source does not exist", IF(ISBLANK(D307), "Missing Post ID", IF(INDEX(Posts!$B$25:$B$1008, MATCH(D307, Posts!$D$25:$D$1008, 0))="Unused", "Post does not exist", "Valid"))))))</f>
        <v>Unused</v>
      </c>
      <c r="C307" s="212"/>
      <c r="D307" s="215"/>
    </row>
    <row r="308" ht="15.75" customHeight="1">
      <c r="B308" s="190" t="str">
        <f t="array" ref="B308">IF(OR(NOT($X$3="Pre-Defined"), AND(D301 &lt;&gt; "Yes", ROW(B308) - ROW($B$10) &gt;= General!$D$7)), "Unused", IF(CONCATENATE(C308:D308)="", "Required", IF(ISBLANK(C308), "Missing Source ID", IF(INDEX(Sources!$B$19:$B$1002, MATCH(C308, Sources!$C$19:$C$1002, 0))="Unused", "Source does not exist", IF(ISBLANK(D308), "Missing Post ID", IF(INDEX(Posts!$B$25:$B$1008, MATCH(D308, Posts!$D$25:$D$1008, 0))="Unused", "Post does not exist", "Valid"))))))</f>
        <v>Unused</v>
      </c>
      <c r="C308" s="193"/>
      <c r="D308" s="196"/>
    </row>
    <row r="309" ht="15.75" customHeight="1">
      <c r="B309" s="190" t="str">
        <f t="array" ref="B309">IF(OR(NOT($X$3="Pre-Defined"), AND(D302 &lt;&gt; "Yes", ROW(B309) - ROW($B$10) &gt;= General!$D$7)), "Unused", IF(CONCATENATE(C309:D309)="", "Required", IF(ISBLANK(C309), "Missing Source ID", IF(INDEX(Sources!$B$19:$B$1002, MATCH(C309, Sources!$C$19:$C$1002, 0))="Unused", "Source does not exist", IF(ISBLANK(D309), "Missing Post ID", IF(INDEX(Posts!$B$25:$B$1008, MATCH(D309, Posts!$D$25:$D$1008, 0))="Unused", "Post does not exist", "Valid"))))))</f>
        <v>Unused</v>
      </c>
      <c r="C309" s="212"/>
      <c r="D309" s="215"/>
    </row>
    <row r="310" ht="15.75" customHeight="1">
      <c r="B310" s="190" t="str">
        <f t="array" ref="B310">IF(OR(NOT($X$3="Pre-Defined"), AND(D303 &lt;&gt; "Yes", ROW(B310) - ROW($B$10) &gt;= General!$D$7)), "Unused", IF(CONCATENATE(C310:D310)="", "Required", IF(ISBLANK(C310), "Missing Source ID", IF(INDEX(Sources!$B$19:$B$1002, MATCH(C310, Sources!$C$19:$C$1002, 0))="Unused", "Source does not exist", IF(ISBLANK(D310), "Missing Post ID", IF(INDEX(Posts!$B$25:$B$1008, MATCH(D310, Posts!$D$25:$D$1008, 0))="Unused", "Post does not exist", "Valid"))))))</f>
        <v>Unused</v>
      </c>
      <c r="C310" s="193"/>
      <c r="D310" s="196"/>
    </row>
    <row r="311" ht="15.75" customHeight="1">
      <c r="B311" s="190" t="str">
        <f t="array" ref="B311">IF(OR(NOT($X$3="Pre-Defined"), AND(D304 &lt;&gt; "Yes", ROW(B311) - ROW($B$10) &gt;= General!$D$7)), "Unused", IF(CONCATENATE(C311:D311)="", "Required", IF(ISBLANK(C311), "Missing Source ID", IF(INDEX(Sources!$B$19:$B$1002, MATCH(C311, Sources!$C$19:$C$1002, 0))="Unused", "Source does not exist", IF(ISBLANK(D311), "Missing Post ID", IF(INDEX(Posts!$B$25:$B$1008, MATCH(D311, Posts!$D$25:$D$1008, 0))="Unused", "Post does not exist", "Valid"))))))</f>
        <v>Unused</v>
      </c>
      <c r="C311" s="212"/>
      <c r="D311" s="215"/>
    </row>
    <row r="312" ht="15.75" customHeight="1">
      <c r="B312" s="190" t="str">
        <f t="array" ref="B312">IF(OR(NOT($X$3="Pre-Defined"), AND(D305 &lt;&gt; "Yes", ROW(B312) - ROW($B$10) &gt;= General!$D$7)), "Unused", IF(CONCATENATE(C312:D312)="", "Required", IF(ISBLANK(C312), "Missing Source ID", IF(INDEX(Sources!$B$19:$B$1002, MATCH(C312, Sources!$C$19:$C$1002, 0))="Unused", "Source does not exist", IF(ISBLANK(D312), "Missing Post ID", IF(INDEX(Posts!$B$25:$B$1008, MATCH(D312, Posts!$D$25:$D$1008, 0))="Unused", "Post does not exist", "Valid"))))))</f>
        <v>Unused</v>
      </c>
      <c r="C312" s="193"/>
      <c r="D312" s="196"/>
    </row>
    <row r="313" ht="15.75" customHeight="1">
      <c r="B313" s="190" t="str">
        <f t="array" ref="B313">IF(OR(NOT($X$3="Pre-Defined"), AND(D306 &lt;&gt; "Yes", ROW(B313) - ROW($B$10) &gt;= General!$D$7)), "Unused", IF(CONCATENATE(C313:D313)="", "Required", IF(ISBLANK(C313), "Missing Source ID", IF(INDEX(Sources!$B$19:$B$1002, MATCH(C313, Sources!$C$19:$C$1002, 0))="Unused", "Source does not exist", IF(ISBLANK(D313), "Missing Post ID", IF(INDEX(Posts!$B$25:$B$1008, MATCH(D313, Posts!$D$25:$D$1008, 0))="Unused", "Post does not exist", "Valid"))))))</f>
        <v>Unused</v>
      </c>
      <c r="C313" s="212"/>
      <c r="D313" s="215"/>
    </row>
    <row r="314" ht="15.75" customHeight="1">
      <c r="B314" s="190" t="str">
        <f t="array" ref="B314">IF(OR(NOT($X$3="Pre-Defined"), AND(D307 &lt;&gt; "Yes", ROW(B314) - ROW($B$10) &gt;= General!$D$7)), "Unused", IF(CONCATENATE(C314:D314)="", "Required", IF(ISBLANK(C314), "Missing Source ID", IF(INDEX(Sources!$B$19:$B$1002, MATCH(C314, Sources!$C$19:$C$1002, 0))="Unused", "Source does not exist", IF(ISBLANK(D314), "Missing Post ID", IF(INDEX(Posts!$B$25:$B$1008, MATCH(D314, Posts!$D$25:$D$1008, 0))="Unused", "Post does not exist", "Valid"))))))</f>
        <v>Unused</v>
      </c>
      <c r="C314" s="193"/>
      <c r="D314" s="196"/>
    </row>
    <row r="315" ht="15.75" customHeight="1">
      <c r="B315" s="190" t="str">
        <f t="array" ref="B315">IF(OR(NOT($X$3="Pre-Defined"), AND(D308 &lt;&gt; "Yes", ROW(B315) - ROW($B$10) &gt;= General!$D$7)), "Unused", IF(CONCATENATE(C315:D315)="", "Required", IF(ISBLANK(C315), "Missing Source ID", IF(INDEX(Sources!$B$19:$B$1002, MATCH(C315, Sources!$C$19:$C$1002, 0))="Unused", "Source does not exist", IF(ISBLANK(D315), "Missing Post ID", IF(INDEX(Posts!$B$25:$B$1008, MATCH(D315, Posts!$D$25:$D$1008, 0))="Unused", "Post does not exist", "Valid"))))))</f>
        <v>Unused</v>
      </c>
      <c r="C315" s="212"/>
      <c r="D315" s="215"/>
    </row>
    <row r="316" ht="15.75" customHeight="1">
      <c r="B316" s="190" t="str">
        <f t="array" ref="B316">IF(OR(NOT($X$3="Pre-Defined"), AND(D309 &lt;&gt; "Yes", ROW(B316) - ROW($B$10) &gt;= General!$D$7)), "Unused", IF(CONCATENATE(C316:D316)="", "Required", IF(ISBLANK(C316), "Missing Source ID", IF(INDEX(Sources!$B$19:$B$1002, MATCH(C316, Sources!$C$19:$C$1002, 0))="Unused", "Source does not exist", IF(ISBLANK(D316), "Missing Post ID", IF(INDEX(Posts!$B$25:$B$1008, MATCH(D316, Posts!$D$25:$D$1008, 0))="Unused", "Post does not exist", "Valid"))))))</f>
        <v>Unused</v>
      </c>
      <c r="C316" s="193"/>
      <c r="D316" s="196"/>
    </row>
    <row r="317" ht="15.75" customHeight="1">
      <c r="B317" s="190" t="str">
        <f t="array" ref="B317">IF(OR(NOT($X$3="Pre-Defined"), AND(D310 &lt;&gt; "Yes", ROW(B317) - ROW($B$10) &gt;= General!$D$7)), "Unused", IF(CONCATENATE(C317:D317)="", "Required", IF(ISBLANK(C317), "Missing Source ID", IF(INDEX(Sources!$B$19:$B$1002, MATCH(C317, Sources!$C$19:$C$1002, 0))="Unused", "Source does not exist", IF(ISBLANK(D317), "Missing Post ID", IF(INDEX(Posts!$B$25:$B$1008, MATCH(D317, Posts!$D$25:$D$1008, 0))="Unused", "Post does not exist", "Valid"))))))</f>
        <v>Unused</v>
      </c>
      <c r="C317" s="212"/>
      <c r="D317" s="215"/>
    </row>
    <row r="318" ht="15.75" customHeight="1">
      <c r="B318" s="190" t="str">
        <f t="array" ref="B318">IF(OR(NOT($X$3="Pre-Defined"), AND(D311 &lt;&gt; "Yes", ROW(B318) - ROW($B$10) &gt;= General!$D$7)), "Unused", IF(CONCATENATE(C318:D318)="", "Required", IF(ISBLANK(C318), "Missing Source ID", IF(INDEX(Sources!$B$19:$B$1002, MATCH(C318, Sources!$C$19:$C$1002, 0))="Unused", "Source does not exist", IF(ISBLANK(D318), "Missing Post ID", IF(INDEX(Posts!$B$25:$B$1008, MATCH(D318, Posts!$D$25:$D$1008, 0))="Unused", "Post does not exist", "Valid"))))))</f>
        <v>Unused</v>
      </c>
      <c r="C318" s="193"/>
      <c r="D318" s="196"/>
    </row>
    <row r="319" ht="15.75" customHeight="1">
      <c r="B319" s="190" t="str">
        <f t="array" ref="B319">IF(OR(NOT($X$3="Pre-Defined"), AND(D312 &lt;&gt; "Yes", ROW(B319) - ROW($B$10) &gt;= General!$D$7)), "Unused", IF(CONCATENATE(C319:D319)="", "Required", IF(ISBLANK(C319), "Missing Source ID", IF(INDEX(Sources!$B$19:$B$1002, MATCH(C319, Sources!$C$19:$C$1002, 0))="Unused", "Source does not exist", IF(ISBLANK(D319), "Missing Post ID", IF(INDEX(Posts!$B$25:$B$1008, MATCH(D319, Posts!$D$25:$D$1008, 0))="Unused", "Post does not exist", "Valid"))))))</f>
        <v>Unused</v>
      </c>
      <c r="C319" s="212"/>
      <c r="D319" s="215"/>
    </row>
    <row r="320" ht="15.75" customHeight="1">
      <c r="B320" s="190" t="str">
        <f t="array" ref="B320">IF(OR(NOT($X$3="Pre-Defined"), AND(D313 &lt;&gt; "Yes", ROW(B320) - ROW($B$10) &gt;= General!$D$7)), "Unused", IF(CONCATENATE(C320:D320)="", "Required", IF(ISBLANK(C320), "Missing Source ID", IF(INDEX(Sources!$B$19:$B$1002, MATCH(C320, Sources!$C$19:$C$1002, 0))="Unused", "Source does not exist", IF(ISBLANK(D320), "Missing Post ID", IF(INDEX(Posts!$B$25:$B$1008, MATCH(D320, Posts!$D$25:$D$1008, 0))="Unused", "Post does not exist", "Valid"))))))</f>
        <v>Unused</v>
      </c>
      <c r="C320" s="193"/>
      <c r="D320" s="196"/>
    </row>
    <row r="321" ht="15.75" customHeight="1">
      <c r="B321" s="190" t="str">
        <f t="array" ref="B321">IF(OR(NOT($X$3="Pre-Defined"), AND(D314 &lt;&gt; "Yes", ROW(B321) - ROW($B$10) &gt;= General!$D$7)), "Unused", IF(CONCATENATE(C321:D321)="", "Required", IF(ISBLANK(C321), "Missing Source ID", IF(INDEX(Sources!$B$19:$B$1002, MATCH(C321, Sources!$C$19:$C$1002, 0))="Unused", "Source does not exist", IF(ISBLANK(D321), "Missing Post ID", IF(INDEX(Posts!$B$25:$B$1008, MATCH(D321, Posts!$D$25:$D$1008, 0))="Unused", "Post does not exist", "Valid"))))))</f>
        <v>Unused</v>
      </c>
      <c r="C321" s="212"/>
      <c r="D321" s="215"/>
    </row>
    <row r="322" ht="15.75" customHeight="1">
      <c r="B322" s="190" t="str">
        <f t="array" ref="B322">IF(OR(NOT($X$3="Pre-Defined"), AND(D315 &lt;&gt; "Yes", ROW(B322) - ROW($B$10) &gt;= General!$D$7)), "Unused", IF(CONCATENATE(C322:D322)="", "Required", IF(ISBLANK(C322), "Missing Source ID", IF(INDEX(Sources!$B$19:$B$1002, MATCH(C322, Sources!$C$19:$C$1002, 0))="Unused", "Source does not exist", IF(ISBLANK(D322), "Missing Post ID", IF(INDEX(Posts!$B$25:$B$1008, MATCH(D322, Posts!$D$25:$D$1008, 0))="Unused", "Post does not exist", "Valid"))))))</f>
        <v>Unused</v>
      </c>
      <c r="C322" s="193"/>
      <c r="D322" s="196"/>
    </row>
    <row r="323" ht="15.75" customHeight="1">
      <c r="B323" s="190" t="str">
        <f t="array" ref="B323">IF(OR(NOT($X$3="Pre-Defined"), AND(D316 &lt;&gt; "Yes", ROW(B323) - ROW($B$10) &gt;= General!$D$7)), "Unused", IF(CONCATENATE(C323:D323)="", "Required", IF(ISBLANK(C323), "Missing Source ID", IF(INDEX(Sources!$B$19:$B$1002, MATCH(C323, Sources!$C$19:$C$1002, 0))="Unused", "Source does not exist", IF(ISBLANK(D323), "Missing Post ID", IF(INDEX(Posts!$B$25:$B$1008, MATCH(D323, Posts!$D$25:$D$1008, 0))="Unused", "Post does not exist", "Valid"))))))</f>
        <v>Unused</v>
      </c>
      <c r="C323" s="212"/>
      <c r="D323" s="215"/>
    </row>
    <row r="324" ht="15.75" customHeight="1">
      <c r="B324" s="190" t="str">
        <f t="array" ref="B324">IF(OR(NOT($X$3="Pre-Defined"), AND(D317 &lt;&gt; "Yes", ROW(B324) - ROW($B$10) &gt;= General!$D$7)), "Unused", IF(CONCATENATE(C324:D324)="", "Required", IF(ISBLANK(C324), "Missing Source ID", IF(INDEX(Sources!$B$19:$B$1002, MATCH(C324, Sources!$C$19:$C$1002, 0))="Unused", "Source does not exist", IF(ISBLANK(D324), "Missing Post ID", IF(INDEX(Posts!$B$25:$B$1008, MATCH(D324, Posts!$D$25:$D$1008, 0))="Unused", "Post does not exist", "Valid"))))))</f>
        <v>Unused</v>
      </c>
      <c r="C324" s="193"/>
      <c r="D324" s="196"/>
    </row>
    <row r="325" ht="15.75" customHeight="1">
      <c r="B325" s="190" t="str">
        <f t="array" ref="B325">IF(OR(NOT($X$3="Pre-Defined"), AND(D318 &lt;&gt; "Yes", ROW(B325) - ROW($B$10) &gt;= General!$D$7)), "Unused", IF(CONCATENATE(C325:D325)="", "Required", IF(ISBLANK(C325), "Missing Source ID", IF(INDEX(Sources!$B$19:$B$1002, MATCH(C325, Sources!$C$19:$C$1002, 0))="Unused", "Source does not exist", IF(ISBLANK(D325), "Missing Post ID", IF(INDEX(Posts!$B$25:$B$1008, MATCH(D325, Posts!$D$25:$D$1008, 0))="Unused", "Post does not exist", "Valid"))))))</f>
        <v>Unused</v>
      </c>
      <c r="C325" s="212"/>
      <c r="D325" s="215"/>
    </row>
    <row r="326" ht="15.75" customHeight="1">
      <c r="B326" s="190" t="str">
        <f t="array" ref="B326">IF(OR(NOT($X$3="Pre-Defined"), AND(D319 &lt;&gt; "Yes", ROW(B326) - ROW($B$10) &gt;= General!$D$7)), "Unused", IF(CONCATENATE(C326:D326)="", "Required", IF(ISBLANK(C326), "Missing Source ID", IF(INDEX(Sources!$B$19:$B$1002, MATCH(C326, Sources!$C$19:$C$1002, 0))="Unused", "Source does not exist", IF(ISBLANK(D326), "Missing Post ID", IF(INDEX(Posts!$B$25:$B$1008, MATCH(D326, Posts!$D$25:$D$1008, 0))="Unused", "Post does not exist", "Valid"))))))</f>
        <v>Unused</v>
      </c>
      <c r="C326" s="193"/>
      <c r="D326" s="196"/>
    </row>
    <row r="327" ht="15.75" customHeight="1">
      <c r="B327" s="190" t="str">
        <f t="array" ref="B327">IF(OR(NOT($X$3="Pre-Defined"), AND(D320 &lt;&gt; "Yes", ROW(B327) - ROW($B$10) &gt;= General!$D$7)), "Unused", IF(CONCATENATE(C327:D327)="", "Required", IF(ISBLANK(C327), "Missing Source ID", IF(INDEX(Sources!$B$19:$B$1002, MATCH(C327, Sources!$C$19:$C$1002, 0))="Unused", "Source does not exist", IF(ISBLANK(D327), "Missing Post ID", IF(INDEX(Posts!$B$25:$B$1008, MATCH(D327, Posts!$D$25:$D$1008, 0))="Unused", "Post does not exist", "Valid"))))))</f>
        <v>Unused</v>
      </c>
      <c r="C327" s="212"/>
      <c r="D327" s="215"/>
    </row>
    <row r="328" ht="15.75" customHeight="1">
      <c r="B328" s="190" t="str">
        <f t="array" ref="B328">IF(OR(NOT($X$3="Pre-Defined"), AND(D321 &lt;&gt; "Yes", ROW(B328) - ROW($B$10) &gt;= General!$D$7)), "Unused", IF(CONCATENATE(C328:D328)="", "Required", IF(ISBLANK(C328), "Missing Source ID", IF(INDEX(Sources!$B$19:$B$1002, MATCH(C328, Sources!$C$19:$C$1002, 0))="Unused", "Source does not exist", IF(ISBLANK(D328), "Missing Post ID", IF(INDEX(Posts!$B$25:$B$1008, MATCH(D328, Posts!$D$25:$D$1008, 0))="Unused", "Post does not exist", "Valid"))))))</f>
        <v>Unused</v>
      </c>
      <c r="C328" s="193"/>
      <c r="D328" s="196"/>
    </row>
    <row r="329" ht="15.75" customHeight="1">
      <c r="B329" s="190" t="str">
        <f t="array" ref="B329">IF(OR(NOT($X$3="Pre-Defined"), AND(D322 &lt;&gt; "Yes", ROW(B329) - ROW($B$10) &gt;= General!$D$7)), "Unused", IF(CONCATENATE(C329:D329)="", "Required", IF(ISBLANK(C329), "Missing Source ID", IF(INDEX(Sources!$B$19:$B$1002, MATCH(C329, Sources!$C$19:$C$1002, 0))="Unused", "Source does not exist", IF(ISBLANK(D329), "Missing Post ID", IF(INDEX(Posts!$B$25:$B$1008, MATCH(D329, Posts!$D$25:$D$1008, 0))="Unused", "Post does not exist", "Valid"))))))</f>
        <v>Unused</v>
      </c>
      <c r="C329" s="212"/>
      <c r="D329" s="215"/>
    </row>
    <row r="330" ht="15.75" customHeight="1">
      <c r="B330" s="190" t="str">
        <f t="array" ref="B330">IF(OR(NOT($X$3="Pre-Defined"), AND(D323 &lt;&gt; "Yes", ROW(B330) - ROW($B$10) &gt;= General!$D$7)), "Unused", IF(CONCATENATE(C330:D330)="", "Required", IF(ISBLANK(C330), "Missing Source ID", IF(INDEX(Sources!$B$19:$B$1002, MATCH(C330, Sources!$C$19:$C$1002, 0))="Unused", "Source does not exist", IF(ISBLANK(D330), "Missing Post ID", IF(INDEX(Posts!$B$25:$B$1008, MATCH(D330, Posts!$D$25:$D$1008, 0))="Unused", "Post does not exist", "Valid"))))))</f>
        <v>Unused</v>
      </c>
      <c r="C330" s="193"/>
      <c r="D330" s="196"/>
    </row>
    <row r="331" ht="15.75" customHeight="1">
      <c r="B331" s="190" t="str">
        <f t="array" ref="B331">IF(OR(NOT($X$3="Pre-Defined"), AND(D324 &lt;&gt; "Yes", ROW(B331) - ROW($B$10) &gt;= General!$D$7)), "Unused", IF(CONCATENATE(C331:D331)="", "Required", IF(ISBLANK(C331), "Missing Source ID", IF(INDEX(Sources!$B$19:$B$1002, MATCH(C331, Sources!$C$19:$C$1002, 0))="Unused", "Source does not exist", IF(ISBLANK(D331), "Missing Post ID", IF(INDEX(Posts!$B$25:$B$1008, MATCH(D331, Posts!$D$25:$D$1008, 0))="Unused", "Post does not exist", "Valid"))))))</f>
        <v>Unused</v>
      </c>
      <c r="C331" s="212"/>
      <c r="D331" s="215"/>
    </row>
    <row r="332" ht="15.75" customHeight="1">
      <c r="B332" s="190" t="str">
        <f t="array" ref="B332">IF(OR(NOT($X$3="Pre-Defined"), AND(D325 &lt;&gt; "Yes", ROW(B332) - ROW($B$10) &gt;= General!$D$7)), "Unused", IF(CONCATENATE(C332:D332)="", "Required", IF(ISBLANK(C332), "Missing Source ID", IF(INDEX(Sources!$B$19:$B$1002, MATCH(C332, Sources!$C$19:$C$1002, 0))="Unused", "Source does not exist", IF(ISBLANK(D332), "Missing Post ID", IF(INDEX(Posts!$B$25:$B$1008, MATCH(D332, Posts!$D$25:$D$1008, 0))="Unused", "Post does not exist", "Valid"))))))</f>
        <v>Unused</v>
      </c>
      <c r="C332" s="193"/>
      <c r="D332" s="196"/>
    </row>
    <row r="333" ht="15.75" customHeight="1">
      <c r="B333" s="190" t="str">
        <f t="array" ref="B333">IF(OR(NOT($X$3="Pre-Defined"), AND(D326 &lt;&gt; "Yes", ROW(B333) - ROW($B$10) &gt;= General!$D$7)), "Unused", IF(CONCATENATE(C333:D333)="", "Required", IF(ISBLANK(C333), "Missing Source ID", IF(INDEX(Sources!$B$19:$B$1002, MATCH(C333, Sources!$C$19:$C$1002, 0))="Unused", "Source does not exist", IF(ISBLANK(D333), "Missing Post ID", IF(INDEX(Posts!$B$25:$B$1008, MATCH(D333, Posts!$D$25:$D$1008, 0))="Unused", "Post does not exist", "Valid"))))))</f>
        <v>Unused</v>
      </c>
      <c r="C333" s="212"/>
      <c r="D333" s="215"/>
    </row>
    <row r="334" ht="15.75" customHeight="1">
      <c r="B334" s="190" t="str">
        <f t="array" ref="B334">IF(OR(NOT($X$3="Pre-Defined"), AND(D327 &lt;&gt; "Yes", ROW(B334) - ROW($B$10) &gt;= General!$D$7)), "Unused", IF(CONCATENATE(C334:D334)="", "Required", IF(ISBLANK(C334), "Missing Source ID", IF(INDEX(Sources!$B$19:$B$1002, MATCH(C334, Sources!$C$19:$C$1002, 0))="Unused", "Source does not exist", IF(ISBLANK(D334), "Missing Post ID", IF(INDEX(Posts!$B$25:$B$1008, MATCH(D334, Posts!$D$25:$D$1008, 0))="Unused", "Post does not exist", "Valid"))))))</f>
        <v>Unused</v>
      </c>
      <c r="C334" s="193"/>
      <c r="D334" s="196"/>
    </row>
    <row r="335" ht="15.75" customHeight="1">
      <c r="B335" s="190" t="str">
        <f t="array" ref="B335">IF(OR(NOT($X$3="Pre-Defined"), AND(D328 &lt;&gt; "Yes", ROW(B335) - ROW($B$10) &gt;= General!$D$7)), "Unused", IF(CONCATENATE(C335:D335)="", "Required", IF(ISBLANK(C335), "Missing Source ID", IF(INDEX(Sources!$B$19:$B$1002, MATCH(C335, Sources!$C$19:$C$1002, 0))="Unused", "Source does not exist", IF(ISBLANK(D335), "Missing Post ID", IF(INDEX(Posts!$B$25:$B$1008, MATCH(D335, Posts!$D$25:$D$1008, 0))="Unused", "Post does not exist", "Valid"))))))</f>
        <v>Unused</v>
      </c>
      <c r="C335" s="212"/>
      <c r="D335" s="215"/>
    </row>
    <row r="336" ht="15.75" customHeight="1">
      <c r="B336" s="190" t="str">
        <f t="array" ref="B336">IF(OR(NOT($X$3="Pre-Defined"), AND(D329 &lt;&gt; "Yes", ROW(B336) - ROW($B$10) &gt;= General!$D$7)), "Unused", IF(CONCATENATE(C336:D336)="", "Required", IF(ISBLANK(C336), "Missing Source ID", IF(INDEX(Sources!$B$19:$B$1002, MATCH(C336, Sources!$C$19:$C$1002, 0))="Unused", "Source does not exist", IF(ISBLANK(D336), "Missing Post ID", IF(INDEX(Posts!$B$25:$B$1008, MATCH(D336, Posts!$D$25:$D$1008, 0))="Unused", "Post does not exist", "Valid"))))))</f>
        <v>Unused</v>
      </c>
      <c r="C336" s="193"/>
      <c r="D336" s="196"/>
    </row>
    <row r="337" ht="15.75" customHeight="1">
      <c r="B337" s="190" t="str">
        <f t="array" ref="B337">IF(OR(NOT($X$3="Pre-Defined"), AND(D330 &lt;&gt; "Yes", ROW(B337) - ROW($B$10) &gt;= General!$D$7)), "Unused", IF(CONCATENATE(C337:D337)="", "Required", IF(ISBLANK(C337), "Missing Source ID", IF(INDEX(Sources!$B$19:$B$1002, MATCH(C337, Sources!$C$19:$C$1002, 0))="Unused", "Source does not exist", IF(ISBLANK(D337), "Missing Post ID", IF(INDEX(Posts!$B$25:$B$1008, MATCH(D337, Posts!$D$25:$D$1008, 0))="Unused", "Post does not exist", "Valid"))))))</f>
        <v>Unused</v>
      </c>
      <c r="C337" s="212"/>
      <c r="D337" s="215"/>
    </row>
    <row r="338" ht="15.75" customHeight="1">
      <c r="B338" s="190" t="str">
        <f t="array" ref="B338">IF(OR(NOT($X$3="Pre-Defined"), AND(D331 &lt;&gt; "Yes", ROW(B338) - ROW($B$10) &gt;= General!$D$7)), "Unused", IF(CONCATENATE(C338:D338)="", "Required", IF(ISBLANK(C338), "Missing Source ID", IF(INDEX(Sources!$B$19:$B$1002, MATCH(C338, Sources!$C$19:$C$1002, 0))="Unused", "Source does not exist", IF(ISBLANK(D338), "Missing Post ID", IF(INDEX(Posts!$B$25:$B$1008, MATCH(D338, Posts!$D$25:$D$1008, 0))="Unused", "Post does not exist", "Valid"))))))</f>
        <v>Unused</v>
      </c>
      <c r="C338" s="193"/>
      <c r="D338" s="196"/>
    </row>
    <row r="339" ht="15.75" customHeight="1">
      <c r="B339" s="190" t="str">
        <f t="array" ref="B339">IF(OR(NOT($X$3="Pre-Defined"), AND(D332 &lt;&gt; "Yes", ROW(B339) - ROW($B$10) &gt;= General!$D$7)), "Unused", IF(CONCATENATE(C339:D339)="", "Required", IF(ISBLANK(C339), "Missing Source ID", IF(INDEX(Sources!$B$19:$B$1002, MATCH(C339, Sources!$C$19:$C$1002, 0))="Unused", "Source does not exist", IF(ISBLANK(D339), "Missing Post ID", IF(INDEX(Posts!$B$25:$B$1008, MATCH(D339, Posts!$D$25:$D$1008, 0))="Unused", "Post does not exist", "Valid"))))))</f>
        <v>Unused</v>
      </c>
      <c r="C339" s="212"/>
      <c r="D339" s="215"/>
    </row>
    <row r="340" ht="15.75" customHeight="1">
      <c r="B340" s="190" t="str">
        <f t="array" ref="B340">IF(OR(NOT($X$3="Pre-Defined"), AND(D333 &lt;&gt; "Yes", ROW(B340) - ROW($B$10) &gt;= General!$D$7)), "Unused", IF(CONCATENATE(C340:D340)="", "Required", IF(ISBLANK(C340), "Missing Source ID", IF(INDEX(Sources!$B$19:$B$1002, MATCH(C340, Sources!$C$19:$C$1002, 0))="Unused", "Source does not exist", IF(ISBLANK(D340), "Missing Post ID", IF(INDEX(Posts!$B$25:$B$1008, MATCH(D340, Posts!$D$25:$D$1008, 0))="Unused", "Post does not exist", "Valid"))))))</f>
        <v>Unused</v>
      </c>
      <c r="C340" s="193"/>
      <c r="D340" s="196"/>
    </row>
    <row r="341" ht="15.75" customHeight="1">
      <c r="B341" s="190" t="str">
        <f t="array" ref="B341">IF(OR(NOT($X$3="Pre-Defined"), AND(D334 &lt;&gt; "Yes", ROW(B341) - ROW($B$10) &gt;= General!$D$7)), "Unused", IF(CONCATENATE(C341:D341)="", "Required", IF(ISBLANK(C341), "Missing Source ID", IF(INDEX(Sources!$B$19:$B$1002, MATCH(C341, Sources!$C$19:$C$1002, 0))="Unused", "Source does not exist", IF(ISBLANK(D341), "Missing Post ID", IF(INDEX(Posts!$B$25:$B$1008, MATCH(D341, Posts!$D$25:$D$1008, 0))="Unused", "Post does not exist", "Valid"))))))</f>
        <v>Unused</v>
      </c>
      <c r="C341" s="212"/>
      <c r="D341" s="215"/>
    </row>
    <row r="342" ht="15.75" customHeight="1">
      <c r="B342" s="190" t="str">
        <f t="array" ref="B342">IF(OR(NOT($X$3="Pre-Defined"), AND(D335 &lt;&gt; "Yes", ROW(B342) - ROW($B$10) &gt;= General!$D$7)), "Unused", IF(CONCATENATE(C342:D342)="", "Required", IF(ISBLANK(C342), "Missing Source ID", IF(INDEX(Sources!$B$19:$B$1002, MATCH(C342, Sources!$C$19:$C$1002, 0))="Unused", "Source does not exist", IF(ISBLANK(D342), "Missing Post ID", IF(INDEX(Posts!$B$25:$B$1008, MATCH(D342, Posts!$D$25:$D$1008, 0))="Unused", "Post does not exist", "Valid"))))))</f>
        <v>Unused</v>
      </c>
      <c r="C342" s="193"/>
      <c r="D342" s="196"/>
    </row>
    <row r="343" ht="15.75" customHeight="1">
      <c r="B343" s="190" t="str">
        <f t="array" ref="B343">IF(OR(NOT($X$3="Pre-Defined"), AND(D336 &lt;&gt; "Yes", ROW(B343) - ROW($B$10) &gt;= General!$D$7)), "Unused", IF(CONCATENATE(C343:D343)="", "Required", IF(ISBLANK(C343), "Missing Source ID", IF(INDEX(Sources!$B$19:$B$1002, MATCH(C343, Sources!$C$19:$C$1002, 0))="Unused", "Source does not exist", IF(ISBLANK(D343), "Missing Post ID", IF(INDEX(Posts!$B$25:$B$1008, MATCH(D343, Posts!$D$25:$D$1008, 0))="Unused", "Post does not exist", "Valid"))))))</f>
        <v>Unused</v>
      </c>
      <c r="C343" s="212"/>
      <c r="D343" s="215"/>
    </row>
    <row r="344" ht="15.75" customHeight="1">
      <c r="B344" s="190" t="str">
        <f t="array" ref="B344">IF(OR(NOT($X$3="Pre-Defined"), AND(D337 &lt;&gt; "Yes", ROW(B344) - ROW($B$10) &gt;= General!$D$7)), "Unused", IF(CONCATENATE(C344:D344)="", "Required", IF(ISBLANK(C344), "Missing Source ID", IF(INDEX(Sources!$B$19:$B$1002, MATCH(C344, Sources!$C$19:$C$1002, 0))="Unused", "Source does not exist", IF(ISBLANK(D344), "Missing Post ID", IF(INDEX(Posts!$B$25:$B$1008, MATCH(D344, Posts!$D$25:$D$1008, 0))="Unused", "Post does not exist", "Valid"))))))</f>
        <v>Unused</v>
      </c>
      <c r="C344" s="193"/>
      <c r="D344" s="196"/>
    </row>
    <row r="345" ht="15.75" customHeight="1">
      <c r="B345" s="190" t="str">
        <f t="array" ref="B345">IF(OR(NOT($X$3="Pre-Defined"), AND(D338 &lt;&gt; "Yes", ROW(B345) - ROW($B$10) &gt;= General!$D$7)), "Unused", IF(CONCATENATE(C345:D345)="", "Required", IF(ISBLANK(C345), "Missing Source ID", IF(INDEX(Sources!$B$19:$B$1002, MATCH(C345, Sources!$C$19:$C$1002, 0))="Unused", "Source does not exist", IF(ISBLANK(D345), "Missing Post ID", IF(INDEX(Posts!$B$25:$B$1008, MATCH(D345, Posts!$D$25:$D$1008, 0))="Unused", "Post does not exist", "Valid"))))))</f>
        <v>Unused</v>
      </c>
      <c r="C345" s="212"/>
      <c r="D345" s="215"/>
    </row>
    <row r="346" ht="15.75" customHeight="1">
      <c r="B346" s="190" t="str">
        <f t="array" ref="B346">IF(OR(NOT($X$3="Pre-Defined"), AND(D339 &lt;&gt; "Yes", ROW(B346) - ROW($B$10) &gt;= General!$D$7)), "Unused", IF(CONCATENATE(C346:D346)="", "Required", IF(ISBLANK(C346), "Missing Source ID", IF(INDEX(Sources!$B$19:$B$1002, MATCH(C346, Sources!$C$19:$C$1002, 0))="Unused", "Source does not exist", IF(ISBLANK(D346), "Missing Post ID", IF(INDEX(Posts!$B$25:$B$1008, MATCH(D346, Posts!$D$25:$D$1008, 0))="Unused", "Post does not exist", "Valid"))))))</f>
        <v>Unused</v>
      </c>
      <c r="C346" s="193"/>
      <c r="D346" s="196"/>
    </row>
    <row r="347" ht="15.75" customHeight="1">
      <c r="B347" s="190" t="str">
        <f t="array" ref="B347">IF(OR(NOT($X$3="Pre-Defined"), AND(D340 &lt;&gt; "Yes", ROW(B347) - ROW($B$10) &gt;= General!$D$7)), "Unused", IF(CONCATENATE(C347:D347)="", "Required", IF(ISBLANK(C347), "Missing Source ID", IF(INDEX(Sources!$B$19:$B$1002, MATCH(C347, Sources!$C$19:$C$1002, 0))="Unused", "Source does not exist", IF(ISBLANK(D347), "Missing Post ID", IF(INDEX(Posts!$B$25:$B$1008, MATCH(D347, Posts!$D$25:$D$1008, 0))="Unused", "Post does not exist", "Valid"))))))</f>
        <v>Unused</v>
      </c>
      <c r="C347" s="212"/>
      <c r="D347" s="215"/>
    </row>
    <row r="348" ht="15.75" customHeight="1">
      <c r="B348" s="190" t="str">
        <f t="array" ref="B348">IF(OR(NOT($X$3="Pre-Defined"), AND(D341 &lt;&gt; "Yes", ROW(B348) - ROW($B$10) &gt;= General!$D$7)), "Unused", IF(CONCATENATE(C348:D348)="", "Required", IF(ISBLANK(C348), "Missing Source ID", IF(INDEX(Sources!$B$19:$B$1002, MATCH(C348, Sources!$C$19:$C$1002, 0))="Unused", "Source does not exist", IF(ISBLANK(D348), "Missing Post ID", IF(INDEX(Posts!$B$25:$B$1008, MATCH(D348, Posts!$D$25:$D$1008, 0))="Unused", "Post does not exist", "Valid"))))))</f>
        <v>Unused</v>
      </c>
      <c r="C348" s="193"/>
      <c r="D348" s="196"/>
    </row>
    <row r="349" ht="15.75" customHeight="1">
      <c r="B349" s="190" t="str">
        <f t="array" ref="B349">IF(OR(NOT($X$3="Pre-Defined"), AND(D342 &lt;&gt; "Yes", ROW(B349) - ROW($B$10) &gt;= General!$D$7)), "Unused", IF(CONCATENATE(C349:D349)="", "Required", IF(ISBLANK(C349), "Missing Source ID", IF(INDEX(Sources!$B$19:$B$1002, MATCH(C349, Sources!$C$19:$C$1002, 0))="Unused", "Source does not exist", IF(ISBLANK(D349), "Missing Post ID", IF(INDEX(Posts!$B$25:$B$1008, MATCH(D349, Posts!$D$25:$D$1008, 0))="Unused", "Post does not exist", "Valid"))))))</f>
        <v>Unused</v>
      </c>
      <c r="C349" s="212"/>
      <c r="D349" s="215"/>
    </row>
    <row r="350" ht="15.75" customHeight="1">
      <c r="B350" s="190" t="str">
        <f t="array" ref="B350">IF(OR(NOT($X$3="Pre-Defined"), AND(D343 &lt;&gt; "Yes", ROW(B350) - ROW($B$10) &gt;= General!$D$7)), "Unused", IF(CONCATENATE(C350:D350)="", "Required", IF(ISBLANK(C350), "Missing Source ID", IF(INDEX(Sources!$B$19:$B$1002, MATCH(C350, Sources!$C$19:$C$1002, 0))="Unused", "Source does not exist", IF(ISBLANK(D350), "Missing Post ID", IF(INDEX(Posts!$B$25:$B$1008, MATCH(D350, Posts!$D$25:$D$1008, 0))="Unused", "Post does not exist", "Valid"))))))</f>
        <v>Unused</v>
      </c>
      <c r="C350" s="193"/>
      <c r="D350" s="196"/>
    </row>
    <row r="351" ht="15.75" customHeight="1">
      <c r="B351" s="190" t="str">
        <f t="array" ref="B351">IF(OR(NOT($X$3="Pre-Defined"), AND(D344 &lt;&gt; "Yes", ROW(B351) - ROW($B$10) &gt;= General!$D$7)), "Unused", IF(CONCATENATE(C351:D351)="", "Required", IF(ISBLANK(C351), "Missing Source ID", IF(INDEX(Sources!$B$19:$B$1002, MATCH(C351, Sources!$C$19:$C$1002, 0))="Unused", "Source does not exist", IF(ISBLANK(D351), "Missing Post ID", IF(INDEX(Posts!$B$25:$B$1008, MATCH(D351, Posts!$D$25:$D$1008, 0))="Unused", "Post does not exist", "Valid"))))))</f>
        <v>Unused</v>
      </c>
      <c r="C351" s="212"/>
      <c r="D351" s="215"/>
    </row>
    <row r="352" ht="15.75" customHeight="1">
      <c r="B352" s="190" t="str">
        <f t="array" ref="B352">IF(OR(NOT($X$3="Pre-Defined"), AND(D345 &lt;&gt; "Yes", ROW(B352) - ROW($B$10) &gt;= General!$D$7)), "Unused", IF(CONCATENATE(C352:D352)="", "Required", IF(ISBLANK(C352), "Missing Source ID", IF(INDEX(Sources!$B$19:$B$1002, MATCH(C352, Sources!$C$19:$C$1002, 0))="Unused", "Source does not exist", IF(ISBLANK(D352), "Missing Post ID", IF(INDEX(Posts!$B$25:$B$1008, MATCH(D352, Posts!$D$25:$D$1008, 0))="Unused", "Post does not exist", "Valid"))))))</f>
        <v>Unused</v>
      </c>
      <c r="C352" s="193"/>
      <c r="D352" s="196"/>
    </row>
    <row r="353" ht="15.75" customHeight="1">
      <c r="B353" s="190" t="str">
        <f t="array" ref="B353">IF(OR(NOT($X$3="Pre-Defined"), AND(D346 &lt;&gt; "Yes", ROW(B353) - ROW($B$10) &gt;= General!$D$7)), "Unused", IF(CONCATENATE(C353:D353)="", "Required", IF(ISBLANK(C353), "Missing Source ID", IF(INDEX(Sources!$B$19:$B$1002, MATCH(C353, Sources!$C$19:$C$1002, 0))="Unused", "Source does not exist", IF(ISBLANK(D353), "Missing Post ID", IF(INDEX(Posts!$B$25:$B$1008, MATCH(D353, Posts!$D$25:$D$1008, 0))="Unused", "Post does not exist", "Valid"))))))</f>
        <v>Unused</v>
      </c>
      <c r="C353" s="212"/>
      <c r="D353" s="215"/>
    </row>
    <row r="354" ht="15.75" customHeight="1">
      <c r="B354" s="190" t="str">
        <f t="array" ref="B354">IF(OR(NOT($X$3="Pre-Defined"), AND(D347 &lt;&gt; "Yes", ROW(B354) - ROW($B$10) &gt;= General!$D$7)), "Unused", IF(CONCATENATE(C354:D354)="", "Required", IF(ISBLANK(C354), "Missing Source ID", IF(INDEX(Sources!$B$19:$B$1002, MATCH(C354, Sources!$C$19:$C$1002, 0))="Unused", "Source does not exist", IF(ISBLANK(D354), "Missing Post ID", IF(INDEX(Posts!$B$25:$B$1008, MATCH(D354, Posts!$D$25:$D$1008, 0))="Unused", "Post does not exist", "Valid"))))))</f>
        <v>Unused</v>
      </c>
      <c r="C354" s="193"/>
      <c r="D354" s="196"/>
    </row>
    <row r="355" ht="15.75" customHeight="1">
      <c r="B355" s="190" t="str">
        <f t="array" ref="B355">IF(OR(NOT($X$3="Pre-Defined"), AND(D348 &lt;&gt; "Yes", ROW(B355) - ROW($B$10) &gt;= General!$D$7)), "Unused", IF(CONCATENATE(C355:D355)="", "Required", IF(ISBLANK(C355), "Missing Source ID", IF(INDEX(Sources!$B$19:$B$1002, MATCH(C355, Sources!$C$19:$C$1002, 0))="Unused", "Source does not exist", IF(ISBLANK(D355), "Missing Post ID", IF(INDEX(Posts!$B$25:$B$1008, MATCH(D355, Posts!$D$25:$D$1008, 0))="Unused", "Post does not exist", "Valid"))))))</f>
        <v>Unused</v>
      </c>
      <c r="C355" s="212"/>
      <c r="D355" s="215"/>
    </row>
    <row r="356" ht="15.75" customHeight="1">
      <c r="B356" s="190" t="str">
        <f t="array" ref="B356">IF(OR(NOT($X$3="Pre-Defined"), AND(D349 &lt;&gt; "Yes", ROW(B356) - ROW($B$10) &gt;= General!$D$7)), "Unused", IF(CONCATENATE(C356:D356)="", "Required", IF(ISBLANK(C356), "Missing Source ID", IF(INDEX(Sources!$B$19:$B$1002, MATCH(C356, Sources!$C$19:$C$1002, 0))="Unused", "Source does not exist", IF(ISBLANK(D356), "Missing Post ID", IF(INDEX(Posts!$B$25:$B$1008, MATCH(D356, Posts!$D$25:$D$1008, 0))="Unused", "Post does not exist", "Valid"))))))</f>
        <v>Unused</v>
      </c>
      <c r="C356" s="193"/>
      <c r="D356" s="196"/>
    </row>
    <row r="357" ht="15.75" customHeight="1">
      <c r="B357" s="190" t="str">
        <f t="array" ref="B357">IF(OR(NOT($X$3="Pre-Defined"), AND(D350 &lt;&gt; "Yes", ROW(B357) - ROW($B$10) &gt;= General!$D$7)), "Unused", IF(CONCATENATE(C357:D357)="", "Required", IF(ISBLANK(C357), "Missing Source ID", IF(INDEX(Sources!$B$19:$B$1002, MATCH(C357, Sources!$C$19:$C$1002, 0))="Unused", "Source does not exist", IF(ISBLANK(D357), "Missing Post ID", IF(INDEX(Posts!$B$25:$B$1008, MATCH(D357, Posts!$D$25:$D$1008, 0))="Unused", "Post does not exist", "Valid"))))))</f>
        <v>Unused</v>
      </c>
      <c r="C357" s="212"/>
      <c r="D357" s="215"/>
    </row>
    <row r="358" ht="15.75" customHeight="1">
      <c r="B358" s="190" t="str">
        <f t="array" ref="B358">IF(OR(NOT($X$3="Pre-Defined"), AND(D351 &lt;&gt; "Yes", ROW(B358) - ROW($B$10) &gt;= General!$D$7)), "Unused", IF(CONCATENATE(C358:D358)="", "Required", IF(ISBLANK(C358), "Missing Source ID", IF(INDEX(Sources!$B$19:$B$1002, MATCH(C358, Sources!$C$19:$C$1002, 0))="Unused", "Source does not exist", IF(ISBLANK(D358), "Missing Post ID", IF(INDEX(Posts!$B$25:$B$1008, MATCH(D358, Posts!$D$25:$D$1008, 0))="Unused", "Post does not exist", "Valid"))))))</f>
        <v>Unused</v>
      </c>
      <c r="C358" s="193"/>
      <c r="D358" s="196"/>
    </row>
    <row r="359" ht="15.75" customHeight="1">
      <c r="B359" s="190" t="str">
        <f t="array" ref="B359">IF(OR(NOT($X$3="Pre-Defined"), AND(D352 &lt;&gt; "Yes", ROW(B359) - ROW($B$10) &gt;= General!$D$7)), "Unused", IF(CONCATENATE(C359:D359)="", "Required", IF(ISBLANK(C359), "Missing Source ID", IF(INDEX(Sources!$B$19:$B$1002, MATCH(C359, Sources!$C$19:$C$1002, 0))="Unused", "Source does not exist", IF(ISBLANK(D359), "Missing Post ID", IF(INDEX(Posts!$B$25:$B$1008, MATCH(D359, Posts!$D$25:$D$1008, 0))="Unused", "Post does not exist", "Valid"))))))</f>
        <v>Unused</v>
      </c>
      <c r="C359" s="212"/>
      <c r="D359" s="215"/>
    </row>
    <row r="360" ht="15.75" customHeight="1">
      <c r="B360" s="190" t="str">
        <f t="array" ref="B360">IF(OR(NOT($X$3="Pre-Defined"), AND(D353 &lt;&gt; "Yes", ROW(B360) - ROW($B$10) &gt;= General!$D$7)), "Unused", IF(CONCATENATE(C360:D360)="", "Required", IF(ISBLANK(C360), "Missing Source ID", IF(INDEX(Sources!$B$19:$B$1002, MATCH(C360, Sources!$C$19:$C$1002, 0))="Unused", "Source does not exist", IF(ISBLANK(D360), "Missing Post ID", IF(INDEX(Posts!$B$25:$B$1008, MATCH(D360, Posts!$D$25:$D$1008, 0))="Unused", "Post does not exist", "Valid"))))))</f>
        <v>Unused</v>
      </c>
      <c r="C360" s="193"/>
      <c r="D360" s="196"/>
    </row>
    <row r="361" ht="15.75" customHeight="1">
      <c r="B361" s="190" t="str">
        <f t="array" ref="B361">IF(OR(NOT($X$3="Pre-Defined"), AND(D354 &lt;&gt; "Yes", ROW(B361) - ROW($B$10) &gt;= General!$D$7)), "Unused", IF(CONCATENATE(C361:D361)="", "Required", IF(ISBLANK(C361), "Missing Source ID", IF(INDEX(Sources!$B$19:$B$1002, MATCH(C361, Sources!$C$19:$C$1002, 0))="Unused", "Source does not exist", IF(ISBLANK(D361), "Missing Post ID", IF(INDEX(Posts!$B$25:$B$1008, MATCH(D361, Posts!$D$25:$D$1008, 0))="Unused", "Post does not exist", "Valid"))))))</f>
        <v>Unused</v>
      </c>
      <c r="C361" s="212"/>
      <c r="D361" s="215"/>
    </row>
    <row r="362" ht="15.75" customHeight="1">
      <c r="B362" s="190" t="str">
        <f t="array" ref="B362">IF(OR(NOT($X$3="Pre-Defined"), AND(D355 &lt;&gt; "Yes", ROW(B362) - ROW($B$10) &gt;= General!$D$7)), "Unused", IF(CONCATENATE(C362:D362)="", "Required", IF(ISBLANK(C362), "Missing Source ID", IF(INDEX(Sources!$B$19:$B$1002, MATCH(C362, Sources!$C$19:$C$1002, 0))="Unused", "Source does not exist", IF(ISBLANK(D362), "Missing Post ID", IF(INDEX(Posts!$B$25:$B$1008, MATCH(D362, Posts!$D$25:$D$1008, 0))="Unused", "Post does not exist", "Valid"))))))</f>
        <v>Unused</v>
      </c>
      <c r="C362" s="193"/>
      <c r="D362" s="196"/>
    </row>
    <row r="363" ht="15.75" customHeight="1">
      <c r="B363" s="190" t="str">
        <f t="array" ref="B363">IF(OR(NOT($X$3="Pre-Defined"), AND(D356 &lt;&gt; "Yes", ROW(B363) - ROW($B$10) &gt;= General!$D$7)), "Unused", IF(CONCATENATE(C363:D363)="", "Required", IF(ISBLANK(C363), "Missing Source ID", IF(INDEX(Sources!$B$19:$B$1002, MATCH(C363, Sources!$C$19:$C$1002, 0))="Unused", "Source does not exist", IF(ISBLANK(D363), "Missing Post ID", IF(INDEX(Posts!$B$25:$B$1008, MATCH(D363, Posts!$D$25:$D$1008, 0))="Unused", "Post does not exist", "Valid"))))))</f>
        <v>Unused</v>
      </c>
      <c r="C363" s="212"/>
      <c r="D363" s="215"/>
    </row>
    <row r="364" ht="15.75" customHeight="1">
      <c r="B364" s="190" t="str">
        <f t="array" ref="B364">IF(OR(NOT($X$3="Pre-Defined"), AND(D357 &lt;&gt; "Yes", ROW(B364) - ROW($B$10) &gt;= General!$D$7)), "Unused", IF(CONCATENATE(C364:D364)="", "Required", IF(ISBLANK(C364), "Missing Source ID", IF(INDEX(Sources!$B$19:$B$1002, MATCH(C364, Sources!$C$19:$C$1002, 0))="Unused", "Source does not exist", IF(ISBLANK(D364), "Missing Post ID", IF(INDEX(Posts!$B$25:$B$1008, MATCH(D364, Posts!$D$25:$D$1008, 0))="Unused", "Post does not exist", "Valid"))))))</f>
        <v>Unused</v>
      </c>
      <c r="C364" s="193"/>
      <c r="D364" s="196"/>
    </row>
    <row r="365" ht="15.75" customHeight="1">
      <c r="B365" s="190" t="str">
        <f t="array" ref="B365">IF(OR(NOT($X$3="Pre-Defined"), AND(D358 &lt;&gt; "Yes", ROW(B365) - ROW($B$10) &gt;= General!$D$7)), "Unused", IF(CONCATENATE(C365:D365)="", "Required", IF(ISBLANK(C365), "Missing Source ID", IF(INDEX(Sources!$B$19:$B$1002, MATCH(C365, Sources!$C$19:$C$1002, 0))="Unused", "Source does not exist", IF(ISBLANK(D365), "Missing Post ID", IF(INDEX(Posts!$B$25:$B$1008, MATCH(D365, Posts!$D$25:$D$1008, 0))="Unused", "Post does not exist", "Valid"))))))</f>
        <v>Unused</v>
      </c>
      <c r="C365" s="212"/>
      <c r="D365" s="215"/>
    </row>
    <row r="366" ht="15.75" customHeight="1">
      <c r="B366" s="190" t="str">
        <f t="array" ref="B366">IF(OR(NOT($X$3="Pre-Defined"), AND(D359 &lt;&gt; "Yes", ROW(B366) - ROW($B$10) &gt;= General!$D$7)), "Unused", IF(CONCATENATE(C366:D366)="", "Required", IF(ISBLANK(C366), "Missing Source ID", IF(INDEX(Sources!$B$19:$B$1002, MATCH(C366, Sources!$C$19:$C$1002, 0))="Unused", "Source does not exist", IF(ISBLANK(D366), "Missing Post ID", IF(INDEX(Posts!$B$25:$B$1008, MATCH(D366, Posts!$D$25:$D$1008, 0))="Unused", "Post does not exist", "Valid"))))))</f>
        <v>Unused</v>
      </c>
      <c r="C366" s="193"/>
      <c r="D366" s="196"/>
    </row>
    <row r="367" ht="15.75" customHeight="1">
      <c r="B367" s="190" t="str">
        <f t="array" ref="B367">IF(OR(NOT($X$3="Pre-Defined"), AND(D360 &lt;&gt; "Yes", ROW(B367) - ROW($B$10) &gt;= General!$D$7)), "Unused", IF(CONCATENATE(C367:D367)="", "Required", IF(ISBLANK(C367), "Missing Source ID", IF(INDEX(Sources!$B$19:$B$1002, MATCH(C367, Sources!$C$19:$C$1002, 0))="Unused", "Source does not exist", IF(ISBLANK(D367), "Missing Post ID", IF(INDEX(Posts!$B$25:$B$1008, MATCH(D367, Posts!$D$25:$D$1008, 0))="Unused", "Post does not exist", "Valid"))))))</f>
        <v>Unused</v>
      </c>
      <c r="C367" s="212"/>
      <c r="D367" s="215"/>
    </row>
    <row r="368" ht="15.75" customHeight="1">
      <c r="B368" s="190" t="str">
        <f t="array" ref="B368">IF(OR(NOT($X$3="Pre-Defined"), AND(D361 &lt;&gt; "Yes", ROW(B368) - ROW($B$10) &gt;= General!$D$7)), "Unused", IF(CONCATENATE(C368:D368)="", "Required", IF(ISBLANK(C368), "Missing Source ID", IF(INDEX(Sources!$B$19:$B$1002, MATCH(C368, Sources!$C$19:$C$1002, 0))="Unused", "Source does not exist", IF(ISBLANK(D368), "Missing Post ID", IF(INDEX(Posts!$B$25:$B$1008, MATCH(D368, Posts!$D$25:$D$1008, 0))="Unused", "Post does not exist", "Valid"))))))</f>
        <v>Unused</v>
      </c>
      <c r="C368" s="193"/>
      <c r="D368" s="196"/>
    </row>
    <row r="369" ht="15.75" customHeight="1">
      <c r="B369" s="190" t="str">
        <f t="array" ref="B369">IF(OR(NOT($X$3="Pre-Defined"), AND(D362 &lt;&gt; "Yes", ROW(B369) - ROW($B$10) &gt;= General!$D$7)), "Unused", IF(CONCATENATE(C369:D369)="", "Required", IF(ISBLANK(C369), "Missing Source ID", IF(INDEX(Sources!$B$19:$B$1002, MATCH(C369, Sources!$C$19:$C$1002, 0))="Unused", "Source does not exist", IF(ISBLANK(D369), "Missing Post ID", IF(INDEX(Posts!$B$25:$B$1008, MATCH(D369, Posts!$D$25:$D$1008, 0))="Unused", "Post does not exist", "Valid"))))))</f>
        <v>Unused</v>
      </c>
      <c r="C369" s="212"/>
      <c r="D369" s="215"/>
    </row>
    <row r="370" ht="15.75" customHeight="1">
      <c r="B370" s="190" t="str">
        <f t="array" ref="B370">IF(OR(NOT($X$3="Pre-Defined"), AND(D363 &lt;&gt; "Yes", ROW(B370) - ROW($B$10) &gt;= General!$D$7)), "Unused", IF(CONCATENATE(C370:D370)="", "Required", IF(ISBLANK(C370), "Missing Source ID", IF(INDEX(Sources!$B$19:$B$1002, MATCH(C370, Sources!$C$19:$C$1002, 0))="Unused", "Source does not exist", IF(ISBLANK(D370), "Missing Post ID", IF(INDEX(Posts!$B$25:$B$1008, MATCH(D370, Posts!$D$25:$D$1008, 0))="Unused", "Post does not exist", "Valid"))))))</f>
        <v>Unused</v>
      </c>
      <c r="C370" s="193"/>
      <c r="D370" s="196"/>
    </row>
    <row r="371" ht="15.75" customHeight="1">
      <c r="B371" s="190" t="str">
        <f t="array" ref="B371">IF(OR(NOT($X$3="Pre-Defined"), AND(D364 &lt;&gt; "Yes", ROW(B371) - ROW($B$10) &gt;= General!$D$7)), "Unused", IF(CONCATENATE(C371:D371)="", "Required", IF(ISBLANK(C371), "Missing Source ID", IF(INDEX(Sources!$B$19:$B$1002, MATCH(C371, Sources!$C$19:$C$1002, 0))="Unused", "Source does not exist", IF(ISBLANK(D371), "Missing Post ID", IF(INDEX(Posts!$B$25:$B$1008, MATCH(D371, Posts!$D$25:$D$1008, 0))="Unused", "Post does not exist", "Valid"))))))</f>
        <v>Unused</v>
      </c>
      <c r="C371" s="212"/>
      <c r="D371" s="215"/>
    </row>
    <row r="372" ht="15.75" customHeight="1">
      <c r="B372" s="190" t="str">
        <f t="array" ref="B372">IF(OR(NOT($X$3="Pre-Defined"), AND(D365 &lt;&gt; "Yes", ROW(B372) - ROW($B$10) &gt;= General!$D$7)), "Unused", IF(CONCATENATE(C372:D372)="", "Required", IF(ISBLANK(C372), "Missing Source ID", IF(INDEX(Sources!$B$19:$B$1002, MATCH(C372, Sources!$C$19:$C$1002, 0))="Unused", "Source does not exist", IF(ISBLANK(D372), "Missing Post ID", IF(INDEX(Posts!$B$25:$B$1008, MATCH(D372, Posts!$D$25:$D$1008, 0))="Unused", "Post does not exist", "Valid"))))))</f>
        <v>Unused</v>
      </c>
      <c r="C372" s="193"/>
      <c r="D372" s="196"/>
    </row>
    <row r="373" ht="15.75" customHeight="1">
      <c r="B373" s="190" t="str">
        <f t="array" ref="B373">IF(OR(NOT($X$3="Pre-Defined"), AND(D366 &lt;&gt; "Yes", ROW(B373) - ROW($B$10) &gt;= General!$D$7)), "Unused", IF(CONCATENATE(C373:D373)="", "Required", IF(ISBLANK(C373), "Missing Source ID", IF(INDEX(Sources!$B$19:$B$1002, MATCH(C373, Sources!$C$19:$C$1002, 0))="Unused", "Source does not exist", IF(ISBLANK(D373), "Missing Post ID", IF(INDEX(Posts!$B$25:$B$1008, MATCH(D373, Posts!$D$25:$D$1008, 0))="Unused", "Post does not exist", "Valid"))))))</f>
        <v>Unused</v>
      </c>
      <c r="C373" s="212"/>
      <c r="D373" s="215"/>
    </row>
    <row r="374" ht="15.75" customHeight="1">
      <c r="B374" s="190" t="str">
        <f t="array" ref="B374">IF(OR(NOT($X$3="Pre-Defined"), AND(D367 &lt;&gt; "Yes", ROW(B374) - ROW($B$10) &gt;= General!$D$7)), "Unused", IF(CONCATENATE(C374:D374)="", "Required", IF(ISBLANK(C374), "Missing Source ID", IF(INDEX(Sources!$B$19:$B$1002, MATCH(C374, Sources!$C$19:$C$1002, 0))="Unused", "Source does not exist", IF(ISBLANK(D374), "Missing Post ID", IF(INDEX(Posts!$B$25:$B$1008, MATCH(D374, Posts!$D$25:$D$1008, 0))="Unused", "Post does not exist", "Valid"))))))</f>
        <v>Unused</v>
      </c>
      <c r="C374" s="193"/>
      <c r="D374" s="196"/>
    </row>
    <row r="375" ht="15.75" customHeight="1">
      <c r="B375" s="190" t="str">
        <f t="array" ref="B375">IF(OR(NOT($X$3="Pre-Defined"), AND(D368 &lt;&gt; "Yes", ROW(B375) - ROW($B$10) &gt;= General!$D$7)), "Unused", IF(CONCATENATE(C375:D375)="", "Required", IF(ISBLANK(C375), "Missing Source ID", IF(INDEX(Sources!$B$19:$B$1002, MATCH(C375, Sources!$C$19:$C$1002, 0))="Unused", "Source does not exist", IF(ISBLANK(D375), "Missing Post ID", IF(INDEX(Posts!$B$25:$B$1008, MATCH(D375, Posts!$D$25:$D$1008, 0))="Unused", "Post does not exist", "Valid"))))))</f>
        <v>Unused</v>
      </c>
      <c r="C375" s="212"/>
      <c r="D375" s="215"/>
    </row>
    <row r="376" ht="15.75" customHeight="1">
      <c r="B376" s="190" t="str">
        <f t="array" ref="B376">IF(OR(NOT($X$3="Pre-Defined"), AND(D369 &lt;&gt; "Yes", ROW(B376) - ROW($B$10) &gt;= General!$D$7)), "Unused", IF(CONCATENATE(C376:D376)="", "Required", IF(ISBLANK(C376), "Missing Source ID", IF(INDEX(Sources!$B$19:$B$1002, MATCH(C376, Sources!$C$19:$C$1002, 0))="Unused", "Source does not exist", IF(ISBLANK(D376), "Missing Post ID", IF(INDEX(Posts!$B$25:$B$1008, MATCH(D376, Posts!$D$25:$D$1008, 0))="Unused", "Post does not exist", "Valid"))))))</f>
        <v>Unused</v>
      </c>
      <c r="C376" s="193"/>
      <c r="D376" s="196"/>
    </row>
    <row r="377" ht="15.75" customHeight="1">
      <c r="B377" s="190" t="str">
        <f t="array" ref="B377">IF(OR(NOT($X$3="Pre-Defined"), AND(D370 &lt;&gt; "Yes", ROW(B377) - ROW($B$10) &gt;= General!$D$7)), "Unused", IF(CONCATENATE(C377:D377)="", "Required", IF(ISBLANK(C377), "Missing Source ID", IF(INDEX(Sources!$B$19:$B$1002, MATCH(C377, Sources!$C$19:$C$1002, 0))="Unused", "Source does not exist", IF(ISBLANK(D377), "Missing Post ID", IF(INDEX(Posts!$B$25:$B$1008, MATCH(D377, Posts!$D$25:$D$1008, 0))="Unused", "Post does not exist", "Valid"))))))</f>
        <v>Unused</v>
      </c>
      <c r="C377" s="212"/>
      <c r="D377" s="215"/>
    </row>
    <row r="378" ht="15.75" customHeight="1">
      <c r="B378" s="190" t="str">
        <f t="array" ref="B378">IF(OR(NOT($X$3="Pre-Defined"), AND(D371 &lt;&gt; "Yes", ROW(B378) - ROW($B$10) &gt;= General!$D$7)), "Unused", IF(CONCATENATE(C378:D378)="", "Required", IF(ISBLANK(C378), "Missing Source ID", IF(INDEX(Sources!$B$19:$B$1002, MATCH(C378, Sources!$C$19:$C$1002, 0))="Unused", "Source does not exist", IF(ISBLANK(D378), "Missing Post ID", IF(INDEX(Posts!$B$25:$B$1008, MATCH(D378, Posts!$D$25:$D$1008, 0))="Unused", "Post does not exist", "Valid"))))))</f>
        <v>Unused</v>
      </c>
      <c r="C378" s="193"/>
      <c r="D378" s="196"/>
    </row>
    <row r="379" ht="15.75" customHeight="1">
      <c r="B379" s="190" t="str">
        <f t="array" ref="B379">IF(OR(NOT($X$3="Pre-Defined"), AND(D372 &lt;&gt; "Yes", ROW(B379) - ROW($B$10) &gt;= General!$D$7)), "Unused", IF(CONCATENATE(C379:D379)="", "Required", IF(ISBLANK(C379), "Missing Source ID", IF(INDEX(Sources!$B$19:$B$1002, MATCH(C379, Sources!$C$19:$C$1002, 0))="Unused", "Source does not exist", IF(ISBLANK(D379), "Missing Post ID", IF(INDEX(Posts!$B$25:$B$1008, MATCH(D379, Posts!$D$25:$D$1008, 0))="Unused", "Post does not exist", "Valid"))))))</f>
        <v>Unused</v>
      </c>
      <c r="C379" s="212"/>
      <c r="D379" s="215"/>
    </row>
    <row r="380" ht="15.75" customHeight="1">
      <c r="B380" s="190" t="str">
        <f t="array" ref="B380">IF(OR(NOT($X$3="Pre-Defined"), AND(D373 &lt;&gt; "Yes", ROW(B380) - ROW($B$10) &gt;= General!$D$7)), "Unused", IF(CONCATENATE(C380:D380)="", "Required", IF(ISBLANK(C380), "Missing Source ID", IF(INDEX(Sources!$B$19:$B$1002, MATCH(C380, Sources!$C$19:$C$1002, 0))="Unused", "Source does not exist", IF(ISBLANK(D380), "Missing Post ID", IF(INDEX(Posts!$B$25:$B$1008, MATCH(D380, Posts!$D$25:$D$1008, 0))="Unused", "Post does not exist", "Valid"))))))</f>
        <v>Unused</v>
      </c>
      <c r="C380" s="193"/>
      <c r="D380" s="196"/>
    </row>
    <row r="381" ht="15.75" customHeight="1">
      <c r="B381" s="190" t="str">
        <f t="array" ref="B381">IF(OR(NOT($X$3="Pre-Defined"), AND(D374 &lt;&gt; "Yes", ROW(B381) - ROW($B$10) &gt;= General!$D$7)), "Unused", IF(CONCATENATE(C381:D381)="", "Required", IF(ISBLANK(C381), "Missing Source ID", IF(INDEX(Sources!$B$19:$B$1002, MATCH(C381, Sources!$C$19:$C$1002, 0))="Unused", "Source does not exist", IF(ISBLANK(D381), "Missing Post ID", IF(INDEX(Posts!$B$25:$B$1008, MATCH(D381, Posts!$D$25:$D$1008, 0))="Unused", "Post does not exist", "Valid"))))))</f>
        <v>Unused</v>
      </c>
      <c r="C381" s="212"/>
      <c r="D381" s="215"/>
    </row>
    <row r="382" ht="15.75" customHeight="1">
      <c r="B382" s="190" t="str">
        <f t="array" ref="B382">IF(OR(NOT($X$3="Pre-Defined"), AND(D375 &lt;&gt; "Yes", ROW(B382) - ROW($B$10) &gt;= General!$D$7)), "Unused", IF(CONCATENATE(C382:D382)="", "Required", IF(ISBLANK(C382), "Missing Source ID", IF(INDEX(Sources!$B$19:$B$1002, MATCH(C382, Sources!$C$19:$C$1002, 0))="Unused", "Source does not exist", IF(ISBLANK(D382), "Missing Post ID", IF(INDEX(Posts!$B$25:$B$1008, MATCH(D382, Posts!$D$25:$D$1008, 0))="Unused", "Post does not exist", "Valid"))))))</f>
        <v>Unused</v>
      </c>
      <c r="C382" s="193"/>
      <c r="D382" s="196"/>
    </row>
    <row r="383" ht="15.75" customHeight="1">
      <c r="B383" s="190" t="str">
        <f t="array" ref="B383">IF(OR(NOT($X$3="Pre-Defined"), AND(D376 &lt;&gt; "Yes", ROW(B383) - ROW($B$10) &gt;= General!$D$7)), "Unused", IF(CONCATENATE(C383:D383)="", "Required", IF(ISBLANK(C383), "Missing Source ID", IF(INDEX(Sources!$B$19:$B$1002, MATCH(C383, Sources!$C$19:$C$1002, 0))="Unused", "Source does not exist", IF(ISBLANK(D383), "Missing Post ID", IF(INDEX(Posts!$B$25:$B$1008, MATCH(D383, Posts!$D$25:$D$1008, 0))="Unused", "Post does not exist", "Valid"))))))</f>
        <v>Unused</v>
      </c>
      <c r="C383" s="212"/>
      <c r="D383" s="215"/>
    </row>
    <row r="384" ht="15.75" customHeight="1">
      <c r="B384" s="190" t="str">
        <f t="array" ref="B384">IF(OR(NOT($X$3="Pre-Defined"), AND(D377 &lt;&gt; "Yes", ROW(B384) - ROW($B$10) &gt;= General!$D$7)), "Unused", IF(CONCATENATE(C384:D384)="", "Required", IF(ISBLANK(C384), "Missing Source ID", IF(INDEX(Sources!$B$19:$B$1002, MATCH(C384, Sources!$C$19:$C$1002, 0))="Unused", "Source does not exist", IF(ISBLANK(D384), "Missing Post ID", IF(INDEX(Posts!$B$25:$B$1008, MATCH(D384, Posts!$D$25:$D$1008, 0))="Unused", "Post does not exist", "Valid"))))))</f>
        <v>Unused</v>
      </c>
      <c r="C384" s="193"/>
      <c r="D384" s="196"/>
    </row>
    <row r="385" ht="15.75" customHeight="1">
      <c r="B385" s="190" t="str">
        <f t="array" ref="B385">IF(OR(NOT($X$3="Pre-Defined"), AND(D378 &lt;&gt; "Yes", ROW(B385) - ROW($B$10) &gt;= General!$D$7)), "Unused", IF(CONCATENATE(C385:D385)="", "Required", IF(ISBLANK(C385), "Missing Source ID", IF(INDEX(Sources!$B$19:$B$1002, MATCH(C385, Sources!$C$19:$C$1002, 0))="Unused", "Source does not exist", IF(ISBLANK(D385), "Missing Post ID", IF(INDEX(Posts!$B$25:$B$1008, MATCH(D385, Posts!$D$25:$D$1008, 0))="Unused", "Post does not exist", "Valid"))))))</f>
        <v>Unused</v>
      </c>
      <c r="C385" s="212"/>
      <c r="D385" s="215"/>
    </row>
    <row r="386" ht="15.75" customHeight="1">
      <c r="B386" s="190" t="str">
        <f t="array" ref="B386">IF(OR(NOT($X$3="Pre-Defined"), AND(D379 &lt;&gt; "Yes", ROW(B386) - ROW($B$10) &gt;= General!$D$7)), "Unused", IF(CONCATENATE(C386:D386)="", "Required", IF(ISBLANK(C386), "Missing Source ID", IF(INDEX(Sources!$B$19:$B$1002, MATCH(C386, Sources!$C$19:$C$1002, 0))="Unused", "Source does not exist", IF(ISBLANK(D386), "Missing Post ID", IF(INDEX(Posts!$B$25:$B$1008, MATCH(D386, Posts!$D$25:$D$1008, 0))="Unused", "Post does not exist", "Valid"))))))</f>
        <v>Unused</v>
      </c>
      <c r="C386" s="193"/>
      <c r="D386" s="196"/>
    </row>
    <row r="387" ht="15.75" customHeight="1">
      <c r="B387" s="190" t="str">
        <f t="array" ref="B387">IF(OR(NOT($X$3="Pre-Defined"), AND(D380 &lt;&gt; "Yes", ROW(B387) - ROW($B$10) &gt;= General!$D$7)), "Unused", IF(CONCATENATE(C387:D387)="", "Required", IF(ISBLANK(C387), "Missing Source ID", IF(INDEX(Sources!$B$19:$B$1002, MATCH(C387, Sources!$C$19:$C$1002, 0))="Unused", "Source does not exist", IF(ISBLANK(D387), "Missing Post ID", IF(INDEX(Posts!$B$25:$B$1008, MATCH(D387, Posts!$D$25:$D$1008, 0))="Unused", "Post does not exist", "Valid"))))))</f>
        <v>Unused</v>
      </c>
      <c r="C387" s="212"/>
      <c r="D387" s="215"/>
    </row>
    <row r="388" ht="15.75" customHeight="1">
      <c r="B388" s="190" t="str">
        <f t="array" ref="B388">IF(OR(NOT($X$3="Pre-Defined"), AND(D381 &lt;&gt; "Yes", ROW(B388) - ROW($B$10) &gt;= General!$D$7)), "Unused", IF(CONCATENATE(C388:D388)="", "Required", IF(ISBLANK(C388), "Missing Source ID", IF(INDEX(Sources!$B$19:$B$1002, MATCH(C388, Sources!$C$19:$C$1002, 0))="Unused", "Source does not exist", IF(ISBLANK(D388), "Missing Post ID", IF(INDEX(Posts!$B$25:$B$1008, MATCH(D388, Posts!$D$25:$D$1008, 0))="Unused", "Post does not exist", "Valid"))))))</f>
        <v>Unused</v>
      </c>
      <c r="C388" s="193"/>
      <c r="D388" s="196"/>
    </row>
    <row r="389" ht="15.75" customHeight="1">
      <c r="B389" s="190" t="str">
        <f t="array" ref="B389">IF(OR(NOT($X$3="Pre-Defined"), AND(D382 &lt;&gt; "Yes", ROW(B389) - ROW($B$10) &gt;= General!$D$7)), "Unused", IF(CONCATENATE(C389:D389)="", "Required", IF(ISBLANK(C389), "Missing Source ID", IF(INDEX(Sources!$B$19:$B$1002, MATCH(C389, Sources!$C$19:$C$1002, 0))="Unused", "Source does not exist", IF(ISBLANK(D389), "Missing Post ID", IF(INDEX(Posts!$B$25:$B$1008, MATCH(D389, Posts!$D$25:$D$1008, 0))="Unused", "Post does not exist", "Valid"))))))</f>
        <v>Unused</v>
      </c>
      <c r="C389" s="212"/>
      <c r="D389" s="215"/>
    </row>
    <row r="390" ht="15.75" customHeight="1">
      <c r="B390" s="190" t="str">
        <f t="array" ref="B390">IF(OR(NOT($X$3="Pre-Defined"), AND(D383 &lt;&gt; "Yes", ROW(B390) - ROW($B$10) &gt;= General!$D$7)), "Unused", IF(CONCATENATE(C390:D390)="", "Required", IF(ISBLANK(C390), "Missing Source ID", IF(INDEX(Sources!$B$19:$B$1002, MATCH(C390, Sources!$C$19:$C$1002, 0))="Unused", "Source does not exist", IF(ISBLANK(D390), "Missing Post ID", IF(INDEX(Posts!$B$25:$B$1008, MATCH(D390, Posts!$D$25:$D$1008, 0))="Unused", "Post does not exist", "Valid"))))))</f>
        <v>Unused</v>
      </c>
      <c r="C390" s="193"/>
      <c r="D390" s="196"/>
    </row>
    <row r="391" ht="15.75" customHeight="1">
      <c r="B391" s="190" t="str">
        <f t="array" ref="B391">IF(OR(NOT($X$3="Pre-Defined"), AND(D384 &lt;&gt; "Yes", ROW(B391) - ROW($B$10) &gt;= General!$D$7)), "Unused", IF(CONCATENATE(C391:D391)="", "Required", IF(ISBLANK(C391), "Missing Source ID", IF(INDEX(Sources!$B$19:$B$1002, MATCH(C391, Sources!$C$19:$C$1002, 0))="Unused", "Source does not exist", IF(ISBLANK(D391), "Missing Post ID", IF(INDEX(Posts!$B$25:$B$1008, MATCH(D391, Posts!$D$25:$D$1008, 0))="Unused", "Post does not exist", "Valid"))))))</f>
        <v>Unused</v>
      </c>
      <c r="C391" s="212"/>
      <c r="D391" s="215"/>
    </row>
    <row r="392" ht="15.75" customHeight="1">
      <c r="B392" s="190" t="str">
        <f t="array" ref="B392">IF(OR(NOT($X$3="Pre-Defined"), AND(D385 &lt;&gt; "Yes", ROW(B392) - ROW($B$10) &gt;= General!$D$7)), "Unused", IF(CONCATENATE(C392:D392)="", "Required", IF(ISBLANK(C392), "Missing Source ID", IF(INDEX(Sources!$B$19:$B$1002, MATCH(C392, Sources!$C$19:$C$1002, 0))="Unused", "Source does not exist", IF(ISBLANK(D392), "Missing Post ID", IF(INDEX(Posts!$B$25:$B$1008, MATCH(D392, Posts!$D$25:$D$1008, 0))="Unused", "Post does not exist", "Valid"))))))</f>
        <v>Unused</v>
      </c>
      <c r="C392" s="193"/>
      <c r="D392" s="196"/>
    </row>
    <row r="393" ht="15.75" customHeight="1">
      <c r="B393" s="190" t="str">
        <f t="array" ref="B393">IF(OR(NOT($X$3="Pre-Defined"), AND(D386 &lt;&gt; "Yes", ROW(B393) - ROW($B$10) &gt;= General!$D$7)), "Unused", IF(CONCATENATE(C393:D393)="", "Required", IF(ISBLANK(C393), "Missing Source ID", IF(INDEX(Sources!$B$19:$B$1002, MATCH(C393, Sources!$C$19:$C$1002, 0))="Unused", "Source does not exist", IF(ISBLANK(D393), "Missing Post ID", IF(INDEX(Posts!$B$25:$B$1008, MATCH(D393, Posts!$D$25:$D$1008, 0))="Unused", "Post does not exist", "Valid"))))))</f>
        <v>Unused</v>
      </c>
      <c r="C393" s="212"/>
      <c r="D393" s="215"/>
    </row>
    <row r="394" ht="15.75" customHeight="1">
      <c r="B394" s="190" t="str">
        <f t="array" ref="B394">IF(OR(NOT($X$3="Pre-Defined"), AND(D387 &lt;&gt; "Yes", ROW(B394) - ROW($B$10) &gt;= General!$D$7)), "Unused", IF(CONCATENATE(C394:D394)="", "Required", IF(ISBLANK(C394), "Missing Source ID", IF(INDEX(Sources!$B$19:$B$1002, MATCH(C394, Sources!$C$19:$C$1002, 0))="Unused", "Source does not exist", IF(ISBLANK(D394), "Missing Post ID", IF(INDEX(Posts!$B$25:$B$1008, MATCH(D394, Posts!$D$25:$D$1008, 0))="Unused", "Post does not exist", "Valid"))))))</f>
        <v>Unused</v>
      </c>
      <c r="C394" s="193"/>
      <c r="D394" s="196"/>
    </row>
    <row r="395" ht="15.75" customHeight="1">
      <c r="B395" s="190" t="str">
        <f t="array" ref="B395">IF(OR(NOT($X$3="Pre-Defined"), AND(D388 &lt;&gt; "Yes", ROW(B395) - ROW($B$10) &gt;= General!$D$7)), "Unused", IF(CONCATENATE(C395:D395)="", "Required", IF(ISBLANK(C395), "Missing Source ID", IF(INDEX(Sources!$B$19:$B$1002, MATCH(C395, Sources!$C$19:$C$1002, 0))="Unused", "Source does not exist", IF(ISBLANK(D395), "Missing Post ID", IF(INDEX(Posts!$B$25:$B$1008, MATCH(D395, Posts!$D$25:$D$1008, 0))="Unused", "Post does not exist", "Valid"))))))</f>
        <v>Unused</v>
      </c>
      <c r="C395" s="212"/>
      <c r="D395" s="215"/>
    </row>
    <row r="396" ht="15.75" customHeight="1">
      <c r="B396" s="190" t="str">
        <f t="array" ref="B396">IF(OR(NOT($X$3="Pre-Defined"), AND(D389 &lt;&gt; "Yes", ROW(B396) - ROW($B$10) &gt;= General!$D$7)), "Unused", IF(CONCATENATE(C396:D396)="", "Required", IF(ISBLANK(C396), "Missing Source ID", IF(INDEX(Sources!$B$19:$B$1002, MATCH(C396, Sources!$C$19:$C$1002, 0))="Unused", "Source does not exist", IF(ISBLANK(D396), "Missing Post ID", IF(INDEX(Posts!$B$25:$B$1008, MATCH(D396, Posts!$D$25:$D$1008, 0))="Unused", "Post does not exist", "Valid"))))))</f>
        <v>Unused</v>
      </c>
      <c r="C396" s="193"/>
      <c r="D396" s="196"/>
    </row>
    <row r="397" ht="15.75" customHeight="1">
      <c r="B397" s="190" t="str">
        <f t="array" ref="B397">IF(OR(NOT($X$3="Pre-Defined"), AND(D390 &lt;&gt; "Yes", ROW(B397) - ROW($B$10) &gt;= General!$D$7)), "Unused", IF(CONCATENATE(C397:D397)="", "Required", IF(ISBLANK(C397), "Missing Source ID", IF(INDEX(Sources!$B$19:$B$1002, MATCH(C397, Sources!$C$19:$C$1002, 0))="Unused", "Source does not exist", IF(ISBLANK(D397), "Missing Post ID", IF(INDEX(Posts!$B$25:$B$1008, MATCH(D397, Posts!$D$25:$D$1008, 0))="Unused", "Post does not exist", "Valid"))))))</f>
        <v>Unused</v>
      </c>
      <c r="C397" s="212"/>
      <c r="D397" s="215"/>
    </row>
    <row r="398" ht="15.75" customHeight="1">
      <c r="B398" s="190" t="str">
        <f t="array" ref="B398">IF(OR(NOT($X$3="Pre-Defined"), AND(D391 &lt;&gt; "Yes", ROW(B398) - ROW($B$10) &gt;= General!$D$7)), "Unused", IF(CONCATENATE(C398:D398)="", "Required", IF(ISBLANK(C398), "Missing Source ID", IF(INDEX(Sources!$B$19:$B$1002, MATCH(C398, Sources!$C$19:$C$1002, 0))="Unused", "Source does not exist", IF(ISBLANK(D398), "Missing Post ID", IF(INDEX(Posts!$B$25:$B$1008, MATCH(D398, Posts!$D$25:$D$1008, 0))="Unused", "Post does not exist", "Valid"))))))</f>
        <v>Unused</v>
      </c>
      <c r="C398" s="193"/>
      <c r="D398" s="196"/>
    </row>
    <row r="399" ht="15.75" customHeight="1">
      <c r="B399" s="190" t="str">
        <f t="array" ref="B399">IF(OR(NOT($X$3="Pre-Defined"), AND(D392 &lt;&gt; "Yes", ROW(B399) - ROW($B$10) &gt;= General!$D$7)), "Unused", IF(CONCATENATE(C399:D399)="", "Required", IF(ISBLANK(C399), "Missing Source ID", IF(INDEX(Sources!$B$19:$B$1002, MATCH(C399, Sources!$C$19:$C$1002, 0))="Unused", "Source does not exist", IF(ISBLANK(D399), "Missing Post ID", IF(INDEX(Posts!$B$25:$B$1008, MATCH(D399, Posts!$D$25:$D$1008, 0))="Unused", "Post does not exist", "Valid"))))))</f>
        <v>Unused</v>
      </c>
      <c r="C399" s="212"/>
      <c r="D399" s="215"/>
    </row>
    <row r="400" ht="15.75" customHeight="1">
      <c r="B400" s="190" t="str">
        <f t="array" ref="B400">IF(OR(NOT($X$3="Pre-Defined"), AND(D393 &lt;&gt; "Yes", ROW(B400) - ROW($B$10) &gt;= General!$D$7)), "Unused", IF(CONCATENATE(C400:D400)="", "Required", IF(ISBLANK(C400), "Missing Source ID", IF(INDEX(Sources!$B$19:$B$1002, MATCH(C400, Sources!$C$19:$C$1002, 0))="Unused", "Source does not exist", IF(ISBLANK(D400), "Missing Post ID", IF(INDEX(Posts!$B$25:$B$1008, MATCH(D400, Posts!$D$25:$D$1008, 0))="Unused", "Post does not exist", "Valid"))))))</f>
        <v>Unused</v>
      </c>
      <c r="C400" s="193"/>
      <c r="D400" s="196"/>
    </row>
    <row r="401" ht="15.75" customHeight="1">
      <c r="B401" s="190" t="str">
        <f t="array" ref="B401">IF(OR(NOT($X$3="Pre-Defined"), AND(D394 &lt;&gt; "Yes", ROW(B401) - ROW($B$10) &gt;= General!$D$7)), "Unused", IF(CONCATENATE(C401:D401)="", "Required", IF(ISBLANK(C401), "Missing Source ID", IF(INDEX(Sources!$B$19:$B$1002, MATCH(C401, Sources!$C$19:$C$1002, 0))="Unused", "Source does not exist", IF(ISBLANK(D401), "Missing Post ID", IF(INDEX(Posts!$B$25:$B$1008, MATCH(D401, Posts!$D$25:$D$1008, 0))="Unused", "Post does not exist", "Valid"))))))</f>
        <v>Unused</v>
      </c>
      <c r="C401" s="212"/>
      <c r="D401" s="215"/>
    </row>
    <row r="402" ht="15.75" customHeight="1">
      <c r="B402" s="190" t="str">
        <f t="array" ref="B402">IF(OR(NOT($X$3="Pre-Defined"), AND(D395 &lt;&gt; "Yes", ROW(B402) - ROW($B$10) &gt;= General!$D$7)), "Unused", IF(CONCATENATE(C402:D402)="", "Required", IF(ISBLANK(C402), "Missing Source ID", IF(INDEX(Sources!$B$19:$B$1002, MATCH(C402, Sources!$C$19:$C$1002, 0))="Unused", "Source does not exist", IF(ISBLANK(D402), "Missing Post ID", IF(INDEX(Posts!$B$25:$B$1008, MATCH(D402, Posts!$D$25:$D$1008, 0))="Unused", "Post does not exist", "Valid"))))))</f>
        <v>Unused</v>
      </c>
      <c r="C402" s="193"/>
      <c r="D402" s="196"/>
    </row>
    <row r="403" ht="15.75" customHeight="1">
      <c r="B403" s="190" t="str">
        <f t="array" ref="B403">IF(OR(NOT($X$3="Pre-Defined"), AND(D396 &lt;&gt; "Yes", ROW(B403) - ROW($B$10) &gt;= General!$D$7)), "Unused", IF(CONCATENATE(C403:D403)="", "Required", IF(ISBLANK(C403), "Missing Source ID", IF(INDEX(Sources!$B$19:$B$1002, MATCH(C403, Sources!$C$19:$C$1002, 0))="Unused", "Source does not exist", IF(ISBLANK(D403), "Missing Post ID", IF(INDEX(Posts!$B$25:$B$1008, MATCH(D403, Posts!$D$25:$D$1008, 0))="Unused", "Post does not exist", "Valid"))))))</f>
        <v>Unused</v>
      </c>
      <c r="C403" s="212"/>
      <c r="D403" s="215"/>
    </row>
    <row r="404" ht="15.75" customHeight="1">
      <c r="B404" s="190" t="str">
        <f t="array" ref="B404">IF(OR(NOT($X$3="Pre-Defined"), AND(D397 &lt;&gt; "Yes", ROW(B404) - ROW($B$10) &gt;= General!$D$7)), "Unused", IF(CONCATENATE(C404:D404)="", "Required", IF(ISBLANK(C404), "Missing Source ID", IF(INDEX(Sources!$B$19:$B$1002, MATCH(C404, Sources!$C$19:$C$1002, 0))="Unused", "Source does not exist", IF(ISBLANK(D404), "Missing Post ID", IF(INDEX(Posts!$B$25:$B$1008, MATCH(D404, Posts!$D$25:$D$1008, 0))="Unused", "Post does not exist", "Valid"))))))</f>
        <v>Unused</v>
      </c>
      <c r="C404" s="193"/>
      <c r="D404" s="196"/>
    </row>
    <row r="405" ht="15.75" customHeight="1">
      <c r="B405" s="190" t="str">
        <f t="array" ref="B405">IF(OR(NOT($X$3="Pre-Defined"), AND(D398 &lt;&gt; "Yes", ROW(B405) - ROW($B$10) &gt;= General!$D$7)), "Unused", IF(CONCATENATE(C405:D405)="", "Required", IF(ISBLANK(C405), "Missing Source ID", IF(INDEX(Sources!$B$19:$B$1002, MATCH(C405, Sources!$C$19:$C$1002, 0))="Unused", "Source does not exist", IF(ISBLANK(D405), "Missing Post ID", IF(INDEX(Posts!$B$25:$B$1008, MATCH(D405, Posts!$D$25:$D$1008, 0))="Unused", "Post does not exist", "Valid"))))))</f>
        <v>Unused</v>
      </c>
      <c r="C405" s="212"/>
      <c r="D405" s="215"/>
    </row>
    <row r="406" ht="15.75" customHeight="1">
      <c r="B406" s="190" t="str">
        <f t="array" ref="B406">IF(OR(NOT($X$3="Pre-Defined"), AND(D399 &lt;&gt; "Yes", ROW(B406) - ROW($B$10) &gt;= General!$D$7)), "Unused", IF(CONCATENATE(C406:D406)="", "Required", IF(ISBLANK(C406), "Missing Source ID", IF(INDEX(Sources!$B$19:$B$1002, MATCH(C406, Sources!$C$19:$C$1002, 0))="Unused", "Source does not exist", IF(ISBLANK(D406), "Missing Post ID", IF(INDEX(Posts!$B$25:$B$1008, MATCH(D406, Posts!$D$25:$D$1008, 0))="Unused", "Post does not exist", "Valid"))))))</f>
        <v>Unused</v>
      </c>
      <c r="C406" s="193"/>
      <c r="D406" s="196"/>
    </row>
    <row r="407" ht="15.75" customHeight="1">
      <c r="B407" s="190" t="str">
        <f t="array" ref="B407">IF(OR(NOT($X$3="Pre-Defined"), AND(D400 &lt;&gt; "Yes", ROW(B407) - ROW($B$10) &gt;= General!$D$7)), "Unused", IF(CONCATENATE(C407:D407)="", "Required", IF(ISBLANK(C407), "Missing Source ID", IF(INDEX(Sources!$B$19:$B$1002, MATCH(C407, Sources!$C$19:$C$1002, 0))="Unused", "Source does not exist", IF(ISBLANK(D407), "Missing Post ID", IF(INDEX(Posts!$B$25:$B$1008, MATCH(D407, Posts!$D$25:$D$1008, 0))="Unused", "Post does not exist", "Valid"))))))</f>
        <v>Unused</v>
      </c>
      <c r="C407" s="212"/>
      <c r="D407" s="215"/>
    </row>
    <row r="408" ht="15.75" customHeight="1">
      <c r="B408" s="190" t="str">
        <f t="array" ref="B408">IF(OR(NOT($X$3="Pre-Defined"), AND(D401 &lt;&gt; "Yes", ROW(B408) - ROW($B$10) &gt;= General!$D$7)), "Unused", IF(CONCATENATE(C408:D408)="", "Required", IF(ISBLANK(C408), "Missing Source ID", IF(INDEX(Sources!$B$19:$B$1002, MATCH(C408, Sources!$C$19:$C$1002, 0))="Unused", "Source does not exist", IF(ISBLANK(D408), "Missing Post ID", IF(INDEX(Posts!$B$25:$B$1008, MATCH(D408, Posts!$D$25:$D$1008, 0))="Unused", "Post does not exist", "Valid"))))))</f>
        <v>Unused</v>
      </c>
      <c r="C408" s="193"/>
      <c r="D408" s="196"/>
    </row>
    <row r="409" ht="15.75" customHeight="1">
      <c r="B409" s="190" t="str">
        <f t="array" ref="B409">IF(OR(NOT($X$3="Pre-Defined"), AND(D402 &lt;&gt; "Yes", ROW(B409) - ROW($B$10) &gt;= General!$D$7)), "Unused", IF(CONCATENATE(C409:D409)="", "Required", IF(ISBLANK(C409), "Missing Source ID", IF(INDEX(Sources!$B$19:$B$1002, MATCH(C409, Sources!$C$19:$C$1002, 0))="Unused", "Source does not exist", IF(ISBLANK(D409), "Missing Post ID", IF(INDEX(Posts!$B$25:$B$1008, MATCH(D409, Posts!$D$25:$D$1008, 0))="Unused", "Post does not exist", "Valid"))))))</f>
        <v>Unused</v>
      </c>
      <c r="C409" s="212"/>
      <c r="D409" s="215"/>
    </row>
    <row r="410" ht="15.75" customHeight="1">
      <c r="B410" s="190" t="str">
        <f t="array" ref="B410">IF(OR(NOT($X$3="Pre-Defined"), AND(D403 &lt;&gt; "Yes", ROW(B410) - ROW($B$10) &gt;= General!$D$7)), "Unused", IF(CONCATENATE(C410:D410)="", "Required", IF(ISBLANK(C410), "Missing Source ID", IF(INDEX(Sources!$B$19:$B$1002, MATCH(C410, Sources!$C$19:$C$1002, 0))="Unused", "Source does not exist", IF(ISBLANK(D410), "Missing Post ID", IF(INDEX(Posts!$B$25:$B$1008, MATCH(D410, Posts!$D$25:$D$1008, 0))="Unused", "Post does not exist", "Valid"))))))</f>
        <v>Unused</v>
      </c>
      <c r="C410" s="193"/>
      <c r="D410" s="196"/>
    </row>
    <row r="411" ht="15.75" customHeight="1">
      <c r="B411" s="190" t="str">
        <f t="array" ref="B411">IF(OR(NOT($X$3="Pre-Defined"), AND(D404 &lt;&gt; "Yes", ROW(B411) - ROW($B$10) &gt;= General!$D$7)), "Unused", IF(CONCATENATE(C411:D411)="", "Required", IF(ISBLANK(C411), "Missing Source ID", IF(INDEX(Sources!$B$19:$B$1002, MATCH(C411, Sources!$C$19:$C$1002, 0))="Unused", "Source does not exist", IF(ISBLANK(D411), "Missing Post ID", IF(INDEX(Posts!$B$25:$B$1008, MATCH(D411, Posts!$D$25:$D$1008, 0))="Unused", "Post does not exist", "Valid"))))))</f>
        <v>Unused</v>
      </c>
      <c r="C411" s="212"/>
      <c r="D411" s="215"/>
    </row>
    <row r="412" ht="15.75" customHeight="1">
      <c r="B412" s="190" t="str">
        <f t="array" ref="B412">IF(OR(NOT($X$3="Pre-Defined"), AND(D405 &lt;&gt; "Yes", ROW(B412) - ROW($B$10) &gt;= General!$D$7)), "Unused", IF(CONCATENATE(C412:D412)="", "Required", IF(ISBLANK(C412), "Missing Source ID", IF(INDEX(Sources!$B$19:$B$1002, MATCH(C412, Sources!$C$19:$C$1002, 0))="Unused", "Source does not exist", IF(ISBLANK(D412), "Missing Post ID", IF(INDEX(Posts!$B$25:$B$1008, MATCH(D412, Posts!$D$25:$D$1008, 0))="Unused", "Post does not exist", "Valid"))))))</f>
        <v>Unused</v>
      </c>
      <c r="C412" s="193"/>
      <c r="D412" s="196"/>
    </row>
    <row r="413" ht="15.75" customHeight="1">
      <c r="B413" s="190" t="str">
        <f t="array" ref="B413">IF(OR(NOT($X$3="Pre-Defined"), AND(D406 &lt;&gt; "Yes", ROW(B413) - ROW($B$10) &gt;= General!$D$7)), "Unused", IF(CONCATENATE(C413:D413)="", "Required", IF(ISBLANK(C413), "Missing Source ID", IF(INDEX(Sources!$B$19:$B$1002, MATCH(C413, Sources!$C$19:$C$1002, 0))="Unused", "Source does not exist", IF(ISBLANK(D413), "Missing Post ID", IF(INDEX(Posts!$B$25:$B$1008, MATCH(D413, Posts!$D$25:$D$1008, 0))="Unused", "Post does not exist", "Valid"))))))</f>
        <v>Unused</v>
      </c>
      <c r="C413" s="212"/>
      <c r="D413" s="215"/>
    </row>
    <row r="414" ht="15.75" customHeight="1">
      <c r="B414" s="190" t="str">
        <f t="array" ref="B414">IF(OR(NOT($X$3="Pre-Defined"), AND(D407 &lt;&gt; "Yes", ROW(B414) - ROW($B$10) &gt;= General!$D$7)), "Unused", IF(CONCATENATE(C414:D414)="", "Required", IF(ISBLANK(C414), "Missing Source ID", IF(INDEX(Sources!$B$19:$B$1002, MATCH(C414, Sources!$C$19:$C$1002, 0))="Unused", "Source does not exist", IF(ISBLANK(D414), "Missing Post ID", IF(INDEX(Posts!$B$25:$B$1008, MATCH(D414, Posts!$D$25:$D$1008, 0))="Unused", "Post does not exist", "Valid"))))))</f>
        <v>Unused</v>
      </c>
      <c r="C414" s="193"/>
      <c r="D414" s="196"/>
    </row>
    <row r="415" ht="15.75" customHeight="1">
      <c r="B415" s="190" t="str">
        <f t="array" ref="B415">IF(OR(NOT($X$3="Pre-Defined"), AND(D408 &lt;&gt; "Yes", ROW(B415) - ROW($B$10) &gt;= General!$D$7)), "Unused", IF(CONCATENATE(C415:D415)="", "Required", IF(ISBLANK(C415), "Missing Source ID", IF(INDEX(Sources!$B$19:$B$1002, MATCH(C415, Sources!$C$19:$C$1002, 0))="Unused", "Source does not exist", IF(ISBLANK(D415), "Missing Post ID", IF(INDEX(Posts!$B$25:$B$1008, MATCH(D415, Posts!$D$25:$D$1008, 0))="Unused", "Post does not exist", "Valid"))))))</f>
        <v>Unused</v>
      </c>
      <c r="C415" s="212"/>
      <c r="D415" s="215"/>
    </row>
    <row r="416" ht="15.75" customHeight="1">
      <c r="B416" s="190" t="str">
        <f t="array" ref="B416">IF(OR(NOT($X$3="Pre-Defined"), AND(D409 &lt;&gt; "Yes", ROW(B416) - ROW($B$10) &gt;= General!$D$7)), "Unused", IF(CONCATENATE(C416:D416)="", "Required", IF(ISBLANK(C416), "Missing Source ID", IF(INDEX(Sources!$B$19:$B$1002, MATCH(C416, Sources!$C$19:$C$1002, 0))="Unused", "Source does not exist", IF(ISBLANK(D416), "Missing Post ID", IF(INDEX(Posts!$B$25:$B$1008, MATCH(D416, Posts!$D$25:$D$1008, 0))="Unused", "Post does not exist", "Valid"))))))</f>
        <v>Unused</v>
      </c>
      <c r="C416" s="193"/>
      <c r="D416" s="196"/>
    </row>
    <row r="417" ht="15.75" customHeight="1">
      <c r="B417" s="190" t="str">
        <f t="array" ref="B417">IF(OR(NOT($X$3="Pre-Defined"), AND(D410 &lt;&gt; "Yes", ROW(B417) - ROW($B$10) &gt;= General!$D$7)), "Unused", IF(CONCATENATE(C417:D417)="", "Required", IF(ISBLANK(C417), "Missing Source ID", IF(INDEX(Sources!$B$19:$B$1002, MATCH(C417, Sources!$C$19:$C$1002, 0))="Unused", "Source does not exist", IF(ISBLANK(D417), "Missing Post ID", IF(INDEX(Posts!$B$25:$B$1008, MATCH(D417, Posts!$D$25:$D$1008, 0))="Unused", "Post does not exist", "Valid"))))))</f>
        <v>Unused</v>
      </c>
      <c r="C417" s="212"/>
      <c r="D417" s="215"/>
    </row>
    <row r="418" ht="15.75" customHeight="1">
      <c r="B418" s="190" t="str">
        <f t="array" ref="B418">IF(OR(NOT($X$3="Pre-Defined"), AND(D411 &lt;&gt; "Yes", ROW(B418) - ROW($B$10) &gt;= General!$D$7)), "Unused", IF(CONCATENATE(C418:D418)="", "Required", IF(ISBLANK(C418), "Missing Source ID", IF(INDEX(Sources!$B$19:$B$1002, MATCH(C418, Sources!$C$19:$C$1002, 0))="Unused", "Source does not exist", IF(ISBLANK(D418), "Missing Post ID", IF(INDEX(Posts!$B$25:$B$1008, MATCH(D418, Posts!$D$25:$D$1008, 0))="Unused", "Post does not exist", "Valid"))))))</f>
        <v>Unused</v>
      </c>
      <c r="C418" s="193"/>
      <c r="D418" s="196"/>
    </row>
    <row r="419" ht="15.75" customHeight="1">
      <c r="B419" s="190" t="str">
        <f t="array" ref="B419">IF(OR(NOT($X$3="Pre-Defined"), AND(D412 &lt;&gt; "Yes", ROW(B419) - ROW($B$10) &gt;= General!$D$7)), "Unused", IF(CONCATENATE(C419:D419)="", "Required", IF(ISBLANK(C419), "Missing Source ID", IF(INDEX(Sources!$B$19:$B$1002, MATCH(C419, Sources!$C$19:$C$1002, 0))="Unused", "Source does not exist", IF(ISBLANK(D419), "Missing Post ID", IF(INDEX(Posts!$B$25:$B$1008, MATCH(D419, Posts!$D$25:$D$1008, 0))="Unused", "Post does not exist", "Valid"))))))</f>
        <v>Unused</v>
      </c>
      <c r="C419" s="212"/>
      <c r="D419" s="215"/>
    </row>
    <row r="420" ht="15.75" customHeight="1">
      <c r="B420" s="190" t="str">
        <f t="array" ref="B420">IF(OR(NOT($X$3="Pre-Defined"), AND(D413 &lt;&gt; "Yes", ROW(B420) - ROW($B$10) &gt;= General!$D$7)), "Unused", IF(CONCATENATE(C420:D420)="", "Required", IF(ISBLANK(C420), "Missing Source ID", IF(INDEX(Sources!$B$19:$B$1002, MATCH(C420, Sources!$C$19:$C$1002, 0))="Unused", "Source does not exist", IF(ISBLANK(D420), "Missing Post ID", IF(INDEX(Posts!$B$25:$B$1008, MATCH(D420, Posts!$D$25:$D$1008, 0))="Unused", "Post does not exist", "Valid"))))))</f>
        <v>Unused</v>
      </c>
      <c r="C420" s="193"/>
      <c r="D420" s="196"/>
    </row>
    <row r="421" ht="15.75" customHeight="1">
      <c r="B421" s="190" t="str">
        <f t="array" ref="B421">IF(OR(NOT($X$3="Pre-Defined"), AND(D414 &lt;&gt; "Yes", ROW(B421) - ROW($B$10) &gt;= General!$D$7)), "Unused", IF(CONCATENATE(C421:D421)="", "Required", IF(ISBLANK(C421), "Missing Source ID", IF(INDEX(Sources!$B$19:$B$1002, MATCH(C421, Sources!$C$19:$C$1002, 0))="Unused", "Source does not exist", IF(ISBLANK(D421), "Missing Post ID", IF(INDEX(Posts!$B$25:$B$1008, MATCH(D421, Posts!$D$25:$D$1008, 0))="Unused", "Post does not exist", "Valid"))))))</f>
        <v>Unused</v>
      </c>
      <c r="C421" s="212"/>
      <c r="D421" s="215"/>
    </row>
    <row r="422" ht="15.75" customHeight="1">
      <c r="B422" s="190" t="str">
        <f t="array" ref="B422">IF(OR(NOT($X$3="Pre-Defined"), AND(D415 &lt;&gt; "Yes", ROW(B422) - ROW($B$10) &gt;= General!$D$7)), "Unused", IF(CONCATENATE(C422:D422)="", "Required", IF(ISBLANK(C422), "Missing Source ID", IF(INDEX(Sources!$B$19:$B$1002, MATCH(C422, Sources!$C$19:$C$1002, 0))="Unused", "Source does not exist", IF(ISBLANK(D422), "Missing Post ID", IF(INDEX(Posts!$B$25:$B$1008, MATCH(D422, Posts!$D$25:$D$1008, 0))="Unused", "Post does not exist", "Valid"))))))</f>
        <v>Unused</v>
      </c>
      <c r="C422" s="193"/>
      <c r="D422" s="196"/>
    </row>
    <row r="423" ht="15.75" customHeight="1">
      <c r="B423" s="190" t="str">
        <f t="array" ref="B423">IF(OR(NOT($X$3="Pre-Defined"), AND(D416 &lt;&gt; "Yes", ROW(B423) - ROW($B$10) &gt;= General!$D$7)), "Unused", IF(CONCATENATE(C423:D423)="", "Required", IF(ISBLANK(C423), "Missing Source ID", IF(INDEX(Sources!$B$19:$B$1002, MATCH(C423, Sources!$C$19:$C$1002, 0))="Unused", "Source does not exist", IF(ISBLANK(D423), "Missing Post ID", IF(INDEX(Posts!$B$25:$B$1008, MATCH(D423, Posts!$D$25:$D$1008, 0))="Unused", "Post does not exist", "Valid"))))))</f>
        <v>Unused</v>
      </c>
      <c r="C423" s="212"/>
      <c r="D423" s="215"/>
    </row>
    <row r="424" ht="15.75" customHeight="1">
      <c r="B424" s="190" t="str">
        <f t="array" ref="B424">IF(OR(NOT($X$3="Pre-Defined"), AND(D417 &lt;&gt; "Yes", ROW(B424) - ROW($B$10) &gt;= General!$D$7)), "Unused", IF(CONCATENATE(C424:D424)="", "Required", IF(ISBLANK(C424), "Missing Source ID", IF(INDEX(Sources!$B$19:$B$1002, MATCH(C424, Sources!$C$19:$C$1002, 0))="Unused", "Source does not exist", IF(ISBLANK(D424), "Missing Post ID", IF(INDEX(Posts!$B$25:$B$1008, MATCH(D424, Posts!$D$25:$D$1008, 0))="Unused", "Post does not exist", "Valid"))))))</f>
        <v>Unused</v>
      </c>
      <c r="C424" s="193"/>
      <c r="D424" s="196"/>
    </row>
    <row r="425" ht="15.75" customHeight="1">
      <c r="B425" s="190" t="str">
        <f t="array" ref="B425">IF(OR(NOT($X$3="Pre-Defined"), AND(D418 &lt;&gt; "Yes", ROW(B425) - ROW($B$10) &gt;= General!$D$7)), "Unused", IF(CONCATENATE(C425:D425)="", "Required", IF(ISBLANK(C425), "Missing Source ID", IF(INDEX(Sources!$B$19:$B$1002, MATCH(C425, Sources!$C$19:$C$1002, 0))="Unused", "Source does not exist", IF(ISBLANK(D425), "Missing Post ID", IF(INDEX(Posts!$B$25:$B$1008, MATCH(D425, Posts!$D$25:$D$1008, 0))="Unused", "Post does not exist", "Valid"))))))</f>
        <v>Unused</v>
      </c>
      <c r="C425" s="212"/>
      <c r="D425" s="215"/>
    </row>
    <row r="426" ht="15.75" customHeight="1">
      <c r="B426" s="190" t="str">
        <f t="array" ref="B426">IF(OR(NOT($X$3="Pre-Defined"), AND(D419 &lt;&gt; "Yes", ROW(B426) - ROW($B$10) &gt;= General!$D$7)), "Unused", IF(CONCATENATE(C426:D426)="", "Required", IF(ISBLANK(C426), "Missing Source ID", IF(INDEX(Sources!$B$19:$B$1002, MATCH(C426, Sources!$C$19:$C$1002, 0))="Unused", "Source does not exist", IF(ISBLANK(D426), "Missing Post ID", IF(INDEX(Posts!$B$25:$B$1008, MATCH(D426, Posts!$D$25:$D$1008, 0))="Unused", "Post does not exist", "Valid"))))))</f>
        <v>Unused</v>
      </c>
      <c r="C426" s="193"/>
      <c r="D426" s="196"/>
    </row>
    <row r="427" ht="15.75" customHeight="1">
      <c r="B427" s="190" t="str">
        <f t="array" ref="B427">IF(OR(NOT($X$3="Pre-Defined"), AND(D420 &lt;&gt; "Yes", ROW(B427) - ROW($B$10) &gt;= General!$D$7)), "Unused", IF(CONCATENATE(C427:D427)="", "Required", IF(ISBLANK(C427), "Missing Source ID", IF(INDEX(Sources!$B$19:$B$1002, MATCH(C427, Sources!$C$19:$C$1002, 0))="Unused", "Source does not exist", IF(ISBLANK(D427), "Missing Post ID", IF(INDEX(Posts!$B$25:$B$1008, MATCH(D427, Posts!$D$25:$D$1008, 0))="Unused", "Post does not exist", "Valid"))))))</f>
        <v>Unused</v>
      </c>
      <c r="C427" s="212"/>
      <c r="D427" s="215"/>
    </row>
    <row r="428" ht="15.75" customHeight="1">
      <c r="B428" s="190" t="str">
        <f t="array" ref="B428">IF(OR(NOT($X$3="Pre-Defined"), AND(D421 &lt;&gt; "Yes", ROW(B428) - ROW($B$10) &gt;= General!$D$7)), "Unused", IF(CONCATENATE(C428:D428)="", "Required", IF(ISBLANK(C428), "Missing Source ID", IF(INDEX(Sources!$B$19:$B$1002, MATCH(C428, Sources!$C$19:$C$1002, 0))="Unused", "Source does not exist", IF(ISBLANK(D428), "Missing Post ID", IF(INDEX(Posts!$B$25:$B$1008, MATCH(D428, Posts!$D$25:$D$1008, 0))="Unused", "Post does not exist", "Valid"))))))</f>
        <v>Unused</v>
      </c>
      <c r="C428" s="193"/>
      <c r="D428" s="196"/>
    </row>
    <row r="429" ht="15.75" customHeight="1">
      <c r="B429" s="190" t="str">
        <f t="array" ref="B429">IF(OR(NOT($X$3="Pre-Defined"), AND(D422 &lt;&gt; "Yes", ROW(B429) - ROW($B$10) &gt;= General!$D$7)), "Unused", IF(CONCATENATE(C429:D429)="", "Required", IF(ISBLANK(C429), "Missing Source ID", IF(INDEX(Sources!$B$19:$B$1002, MATCH(C429, Sources!$C$19:$C$1002, 0))="Unused", "Source does not exist", IF(ISBLANK(D429), "Missing Post ID", IF(INDEX(Posts!$B$25:$B$1008, MATCH(D429, Posts!$D$25:$D$1008, 0))="Unused", "Post does not exist", "Valid"))))))</f>
        <v>Unused</v>
      </c>
      <c r="C429" s="212"/>
      <c r="D429" s="215"/>
    </row>
    <row r="430" ht="15.75" customHeight="1">
      <c r="B430" s="190" t="str">
        <f t="array" ref="B430">IF(OR(NOT($X$3="Pre-Defined"), AND(D423 &lt;&gt; "Yes", ROW(B430) - ROW($B$10) &gt;= General!$D$7)), "Unused", IF(CONCATENATE(C430:D430)="", "Required", IF(ISBLANK(C430), "Missing Source ID", IF(INDEX(Sources!$B$19:$B$1002, MATCH(C430, Sources!$C$19:$C$1002, 0))="Unused", "Source does not exist", IF(ISBLANK(D430), "Missing Post ID", IF(INDEX(Posts!$B$25:$B$1008, MATCH(D430, Posts!$D$25:$D$1008, 0))="Unused", "Post does not exist", "Valid"))))))</f>
        <v>Unused</v>
      </c>
      <c r="C430" s="193"/>
      <c r="D430" s="196"/>
    </row>
    <row r="431" ht="15.75" customHeight="1">
      <c r="B431" s="190" t="str">
        <f t="array" ref="B431">IF(OR(NOT($X$3="Pre-Defined"), AND(D424 &lt;&gt; "Yes", ROW(B431) - ROW($B$10) &gt;= General!$D$7)), "Unused", IF(CONCATENATE(C431:D431)="", "Required", IF(ISBLANK(C431), "Missing Source ID", IF(INDEX(Sources!$B$19:$B$1002, MATCH(C431, Sources!$C$19:$C$1002, 0))="Unused", "Source does not exist", IF(ISBLANK(D431), "Missing Post ID", IF(INDEX(Posts!$B$25:$B$1008, MATCH(D431, Posts!$D$25:$D$1008, 0))="Unused", "Post does not exist", "Valid"))))))</f>
        <v>Unused</v>
      </c>
      <c r="C431" s="212"/>
      <c r="D431" s="215"/>
    </row>
    <row r="432" ht="15.75" customHeight="1">
      <c r="B432" s="190" t="str">
        <f t="array" ref="B432">IF(OR(NOT($X$3="Pre-Defined"), AND(D425 &lt;&gt; "Yes", ROW(B432) - ROW($B$10) &gt;= General!$D$7)), "Unused", IF(CONCATENATE(C432:D432)="", "Required", IF(ISBLANK(C432), "Missing Source ID", IF(INDEX(Sources!$B$19:$B$1002, MATCH(C432, Sources!$C$19:$C$1002, 0))="Unused", "Source does not exist", IF(ISBLANK(D432), "Missing Post ID", IF(INDEX(Posts!$B$25:$B$1008, MATCH(D432, Posts!$D$25:$D$1008, 0))="Unused", "Post does not exist", "Valid"))))))</f>
        <v>Unused</v>
      </c>
      <c r="C432" s="193"/>
      <c r="D432" s="196"/>
    </row>
    <row r="433" ht="15.75" customHeight="1">
      <c r="B433" s="190" t="str">
        <f t="array" ref="B433">IF(OR(NOT($X$3="Pre-Defined"), AND(D426 &lt;&gt; "Yes", ROW(B433) - ROW($B$10) &gt;= General!$D$7)), "Unused", IF(CONCATENATE(C433:D433)="", "Required", IF(ISBLANK(C433), "Missing Source ID", IF(INDEX(Sources!$B$19:$B$1002, MATCH(C433, Sources!$C$19:$C$1002, 0))="Unused", "Source does not exist", IF(ISBLANK(D433), "Missing Post ID", IF(INDEX(Posts!$B$25:$B$1008, MATCH(D433, Posts!$D$25:$D$1008, 0))="Unused", "Post does not exist", "Valid"))))))</f>
        <v>Unused</v>
      </c>
      <c r="C433" s="212"/>
      <c r="D433" s="215"/>
    </row>
    <row r="434" ht="15.75" customHeight="1">
      <c r="B434" s="190" t="str">
        <f t="array" ref="B434">IF(OR(NOT($X$3="Pre-Defined"), AND(D427 &lt;&gt; "Yes", ROW(B434) - ROW($B$10) &gt;= General!$D$7)), "Unused", IF(CONCATENATE(C434:D434)="", "Required", IF(ISBLANK(C434), "Missing Source ID", IF(INDEX(Sources!$B$19:$B$1002, MATCH(C434, Sources!$C$19:$C$1002, 0))="Unused", "Source does not exist", IF(ISBLANK(D434), "Missing Post ID", IF(INDEX(Posts!$B$25:$B$1008, MATCH(D434, Posts!$D$25:$D$1008, 0))="Unused", "Post does not exist", "Valid"))))))</f>
        <v>Unused</v>
      </c>
      <c r="C434" s="193"/>
      <c r="D434" s="196"/>
    </row>
    <row r="435" ht="15.75" customHeight="1">
      <c r="B435" s="190" t="str">
        <f t="array" ref="B435">IF(OR(NOT($X$3="Pre-Defined"), AND(D428 &lt;&gt; "Yes", ROW(B435) - ROW($B$10) &gt;= General!$D$7)), "Unused", IF(CONCATENATE(C435:D435)="", "Required", IF(ISBLANK(C435), "Missing Source ID", IF(INDEX(Sources!$B$19:$B$1002, MATCH(C435, Sources!$C$19:$C$1002, 0))="Unused", "Source does not exist", IF(ISBLANK(D435), "Missing Post ID", IF(INDEX(Posts!$B$25:$B$1008, MATCH(D435, Posts!$D$25:$D$1008, 0))="Unused", "Post does not exist", "Valid"))))))</f>
        <v>Unused</v>
      </c>
      <c r="C435" s="212"/>
      <c r="D435" s="215"/>
    </row>
    <row r="436" ht="15.75" customHeight="1">
      <c r="B436" s="190" t="str">
        <f t="array" ref="B436">IF(OR(NOT($X$3="Pre-Defined"), AND(D429 &lt;&gt; "Yes", ROW(B436) - ROW($B$10) &gt;= General!$D$7)), "Unused", IF(CONCATENATE(C436:D436)="", "Required", IF(ISBLANK(C436), "Missing Source ID", IF(INDEX(Sources!$B$19:$B$1002, MATCH(C436, Sources!$C$19:$C$1002, 0))="Unused", "Source does not exist", IF(ISBLANK(D436), "Missing Post ID", IF(INDEX(Posts!$B$25:$B$1008, MATCH(D436, Posts!$D$25:$D$1008, 0))="Unused", "Post does not exist", "Valid"))))))</f>
        <v>Unused</v>
      </c>
      <c r="C436" s="193"/>
      <c r="D436" s="196"/>
    </row>
    <row r="437" ht="15.75" customHeight="1">
      <c r="B437" s="190" t="str">
        <f t="array" ref="B437">IF(OR(NOT($X$3="Pre-Defined"), AND(D430 &lt;&gt; "Yes", ROW(B437) - ROW($B$10) &gt;= General!$D$7)), "Unused", IF(CONCATENATE(C437:D437)="", "Required", IF(ISBLANK(C437), "Missing Source ID", IF(INDEX(Sources!$B$19:$B$1002, MATCH(C437, Sources!$C$19:$C$1002, 0))="Unused", "Source does not exist", IF(ISBLANK(D437), "Missing Post ID", IF(INDEX(Posts!$B$25:$B$1008, MATCH(D437, Posts!$D$25:$D$1008, 0))="Unused", "Post does not exist", "Valid"))))))</f>
        <v>Unused</v>
      </c>
      <c r="C437" s="212"/>
      <c r="D437" s="215"/>
    </row>
    <row r="438" ht="15.75" customHeight="1">
      <c r="B438" s="190" t="str">
        <f t="array" ref="B438">IF(OR(NOT($X$3="Pre-Defined"), AND(D431 &lt;&gt; "Yes", ROW(B438) - ROW($B$10) &gt;= General!$D$7)), "Unused", IF(CONCATENATE(C438:D438)="", "Required", IF(ISBLANK(C438), "Missing Source ID", IF(INDEX(Sources!$B$19:$B$1002, MATCH(C438, Sources!$C$19:$C$1002, 0))="Unused", "Source does not exist", IF(ISBLANK(D438), "Missing Post ID", IF(INDEX(Posts!$B$25:$B$1008, MATCH(D438, Posts!$D$25:$D$1008, 0))="Unused", "Post does not exist", "Valid"))))))</f>
        <v>Unused</v>
      </c>
      <c r="C438" s="193"/>
      <c r="D438" s="196"/>
    </row>
    <row r="439" ht="15.75" customHeight="1">
      <c r="B439" s="190" t="str">
        <f t="array" ref="B439">IF(OR(NOT($X$3="Pre-Defined"), AND(D432 &lt;&gt; "Yes", ROW(B439) - ROW($B$10) &gt;= General!$D$7)), "Unused", IF(CONCATENATE(C439:D439)="", "Required", IF(ISBLANK(C439), "Missing Source ID", IF(INDEX(Sources!$B$19:$B$1002, MATCH(C439, Sources!$C$19:$C$1002, 0))="Unused", "Source does not exist", IF(ISBLANK(D439), "Missing Post ID", IF(INDEX(Posts!$B$25:$B$1008, MATCH(D439, Posts!$D$25:$D$1008, 0))="Unused", "Post does not exist", "Valid"))))))</f>
        <v>Unused</v>
      </c>
      <c r="C439" s="212"/>
      <c r="D439" s="215"/>
    </row>
    <row r="440" ht="15.75" customHeight="1">
      <c r="B440" s="190" t="str">
        <f t="array" ref="B440">IF(OR(NOT($X$3="Pre-Defined"), AND(D433 &lt;&gt; "Yes", ROW(B440) - ROW($B$10) &gt;= General!$D$7)), "Unused", IF(CONCATENATE(C440:D440)="", "Required", IF(ISBLANK(C440), "Missing Source ID", IF(INDEX(Sources!$B$19:$B$1002, MATCH(C440, Sources!$C$19:$C$1002, 0))="Unused", "Source does not exist", IF(ISBLANK(D440), "Missing Post ID", IF(INDEX(Posts!$B$25:$B$1008, MATCH(D440, Posts!$D$25:$D$1008, 0))="Unused", "Post does not exist", "Valid"))))))</f>
        <v>Unused</v>
      </c>
      <c r="C440" s="193"/>
      <c r="D440" s="196"/>
    </row>
    <row r="441" ht="15.75" customHeight="1">
      <c r="B441" s="190" t="str">
        <f t="array" ref="B441">IF(OR(NOT($X$3="Pre-Defined"), AND(D434 &lt;&gt; "Yes", ROW(B441) - ROW($B$10) &gt;= General!$D$7)), "Unused", IF(CONCATENATE(C441:D441)="", "Required", IF(ISBLANK(C441), "Missing Source ID", IF(INDEX(Sources!$B$19:$B$1002, MATCH(C441, Sources!$C$19:$C$1002, 0))="Unused", "Source does not exist", IF(ISBLANK(D441), "Missing Post ID", IF(INDEX(Posts!$B$25:$B$1008, MATCH(D441, Posts!$D$25:$D$1008, 0))="Unused", "Post does not exist", "Valid"))))))</f>
        <v>Unused</v>
      </c>
      <c r="C441" s="212"/>
      <c r="D441" s="215"/>
    </row>
    <row r="442" ht="15.75" customHeight="1">
      <c r="B442" s="190" t="str">
        <f t="array" ref="B442">IF(OR(NOT($X$3="Pre-Defined"), AND(D435 &lt;&gt; "Yes", ROW(B442) - ROW($B$10) &gt;= General!$D$7)), "Unused", IF(CONCATENATE(C442:D442)="", "Required", IF(ISBLANK(C442), "Missing Source ID", IF(INDEX(Sources!$B$19:$B$1002, MATCH(C442, Sources!$C$19:$C$1002, 0))="Unused", "Source does not exist", IF(ISBLANK(D442), "Missing Post ID", IF(INDEX(Posts!$B$25:$B$1008, MATCH(D442, Posts!$D$25:$D$1008, 0))="Unused", "Post does not exist", "Valid"))))))</f>
        <v>Unused</v>
      </c>
      <c r="C442" s="193"/>
      <c r="D442" s="196"/>
    </row>
    <row r="443" ht="15.75" customHeight="1">
      <c r="B443" s="190" t="str">
        <f t="array" ref="B443">IF(OR(NOT($X$3="Pre-Defined"), AND(D436 &lt;&gt; "Yes", ROW(B443) - ROW($B$10) &gt;= General!$D$7)), "Unused", IF(CONCATENATE(C443:D443)="", "Required", IF(ISBLANK(C443), "Missing Source ID", IF(INDEX(Sources!$B$19:$B$1002, MATCH(C443, Sources!$C$19:$C$1002, 0))="Unused", "Source does not exist", IF(ISBLANK(D443), "Missing Post ID", IF(INDEX(Posts!$B$25:$B$1008, MATCH(D443, Posts!$D$25:$D$1008, 0))="Unused", "Post does not exist", "Valid"))))))</f>
        <v>Unused</v>
      </c>
      <c r="C443" s="212"/>
      <c r="D443" s="215"/>
    </row>
    <row r="444" ht="15.75" customHeight="1">
      <c r="B444" s="190" t="str">
        <f t="array" ref="B444">IF(OR(NOT($X$3="Pre-Defined"), AND(D437 &lt;&gt; "Yes", ROW(B444) - ROW($B$10) &gt;= General!$D$7)), "Unused", IF(CONCATENATE(C444:D444)="", "Required", IF(ISBLANK(C444), "Missing Source ID", IF(INDEX(Sources!$B$19:$B$1002, MATCH(C444, Sources!$C$19:$C$1002, 0))="Unused", "Source does not exist", IF(ISBLANK(D444), "Missing Post ID", IF(INDEX(Posts!$B$25:$B$1008, MATCH(D444, Posts!$D$25:$D$1008, 0))="Unused", "Post does not exist", "Valid"))))))</f>
        <v>Unused</v>
      </c>
      <c r="C444" s="193"/>
      <c r="D444" s="196"/>
    </row>
    <row r="445" ht="15.75" customHeight="1">
      <c r="B445" s="190" t="str">
        <f t="array" ref="B445">IF(OR(NOT($X$3="Pre-Defined"), AND(D438 &lt;&gt; "Yes", ROW(B445) - ROW($B$10) &gt;= General!$D$7)), "Unused", IF(CONCATENATE(C445:D445)="", "Required", IF(ISBLANK(C445), "Missing Source ID", IF(INDEX(Sources!$B$19:$B$1002, MATCH(C445, Sources!$C$19:$C$1002, 0))="Unused", "Source does not exist", IF(ISBLANK(D445), "Missing Post ID", IF(INDEX(Posts!$B$25:$B$1008, MATCH(D445, Posts!$D$25:$D$1008, 0))="Unused", "Post does not exist", "Valid"))))))</f>
        <v>Unused</v>
      </c>
      <c r="C445" s="212"/>
      <c r="D445" s="215"/>
    </row>
    <row r="446" ht="15.75" customHeight="1">
      <c r="B446" s="190" t="str">
        <f t="array" ref="B446">IF(OR(NOT($X$3="Pre-Defined"), AND(D439 &lt;&gt; "Yes", ROW(B446) - ROW($B$10) &gt;= General!$D$7)), "Unused", IF(CONCATENATE(C446:D446)="", "Required", IF(ISBLANK(C446), "Missing Source ID", IF(INDEX(Sources!$B$19:$B$1002, MATCH(C446, Sources!$C$19:$C$1002, 0))="Unused", "Source does not exist", IF(ISBLANK(D446), "Missing Post ID", IF(INDEX(Posts!$B$25:$B$1008, MATCH(D446, Posts!$D$25:$D$1008, 0))="Unused", "Post does not exist", "Valid"))))))</f>
        <v>Unused</v>
      </c>
      <c r="C446" s="193"/>
      <c r="D446" s="196"/>
    </row>
    <row r="447" ht="15.75" customHeight="1">
      <c r="B447" s="190" t="str">
        <f t="array" ref="B447">IF(OR(NOT($X$3="Pre-Defined"), AND(D440 &lt;&gt; "Yes", ROW(B447) - ROW($B$10) &gt;= General!$D$7)), "Unused", IF(CONCATENATE(C447:D447)="", "Required", IF(ISBLANK(C447), "Missing Source ID", IF(INDEX(Sources!$B$19:$B$1002, MATCH(C447, Sources!$C$19:$C$1002, 0))="Unused", "Source does not exist", IF(ISBLANK(D447), "Missing Post ID", IF(INDEX(Posts!$B$25:$B$1008, MATCH(D447, Posts!$D$25:$D$1008, 0))="Unused", "Post does not exist", "Valid"))))))</f>
        <v>Unused</v>
      </c>
      <c r="C447" s="212"/>
      <c r="D447" s="215"/>
    </row>
    <row r="448" ht="15.75" customHeight="1">
      <c r="B448" s="190" t="str">
        <f t="array" ref="B448">IF(OR(NOT($X$3="Pre-Defined"), AND(D441 &lt;&gt; "Yes", ROW(B448) - ROW($B$10) &gt;= General!$D$7)), "Unused", IF(CONCATENATE(C448:D448)="", "Required", IF(ISBLANK(C448), "Missing Source ID", IF(INDEX(Sources!$B$19:$B$1002, MATCH(C448, Sources!$C$19:$C$1002, 0))="Unused", "Source does not exist", IF(ISBLANK(D448), "Missing Post ID", IF(INDEX(Posts!$B$25:$B$1008, MATCH(D448, Posts!$D$25:$D$1008, 0))="Unused", "Post does not exist", "Valid"))))))</f>
        <v>Unused</v>
      </c>
      <c r="C448" s="193"/>
      <c r="D448" s="196"/>
    </row>
    <row r="449" ht="15.75" customHeight="1">
      <c r="B449" s="190" t="str">
        <f t="array" ref="B449">IF(OR(NOT($X$3="Pre-Defined"), AND(D442 &lt;&gt; "Yes", ROW(B449) - ROW($B$10) &gt;= General!$D$7)), "Unused", IF(CONCATENATE(C449:D449)="", "Required", IF(ISBLANK(C449), "Missing Source ID", IF(INDEX(Sources!$B$19:$B$1002, MATCH(C449, Sources!$C$19:$C$1002, 0))="Unused", "Source does not exist", IF(ISBLANK(D449), "Missing Post ID", IF(INDEX(Posts!$B$25:$B$1008, MATCH(D449, Posts!$D$25:$D$1008, 0))="Unused", "Post does not exist", "Valid"))))))</f>
        <v>Unused</v>
      </c>
      <c r="C449" s="212"/>
      <c r="D449" s="215"/>
    </row>
    <row r="450" ht="15.75" customHeight="1">
      <c r="B450" s="190" t="str">
        <f t="array" ref="B450">IF(OR(NOT($X$3="Pre-Defined"), AND(D443 &lt;&gt; "Yes", ROW(B450) - ROW($B$10) &gt;= General!$D$7)), "Unused", IF(CONCATENATE(C450:D450)="", "Required", IF(ISBLANK(C450), "Missing Source ID", IF(INDEX(Sources!$B$19:$B$1002, MATCH(C450, Sources!$C$19:$C$1002, 0))="Unused", "Source does not exist", IF(ISBLANK(D450), "Missing Post ID", IF(INDEX(Posts!$B$25:$B$1008, MATCH(D450, Posts!$D$25:$D$1008, 0))="Unused", "Post does not exist", "Valid"))))))</f>
        <v>Unused</v>
      </c>
      <c r="C450" s="193"/>
      <c r="D450" s="196"/>
    </row>
    <row r="451" ht="15.75" customHeight="1">
      <c r="B451" s="190" t="str">
        <f t="array" ref="B451">IF(OR(NOT($X$3="Pre-Defined"), AND(D444 &lt;&gt; "Yes", ROW(B451) - ROW($B$10) &gt;= General!$D$7)), "Unused", IF(CONCATENATE(C451:D451)="", "Required", IF(ISBLANK(C451), "Missing Source ID", IF(INDEX(Sources!$B$19:$B$1002, MATCH(C451, Sources!$C$19:$C$1002, 0))="Unused", "Source does not exist", IF(ISBLANK(D451), "Missing Post ID", IF(INDEX(Posts!$B$25:$B$1008, MATCH(D451, Posts!$D$25:$D$1008, 0))="Unused", "Post does not exist", "Valid"))))))</f>
        <v>Unused</v>
      </c>
      <c r="C451" s="212"/>
      <c r="D451" s="215"/>
    </row>
    <row r="452" ht="15.75" customHeight="1">
      <c r="B452" s="190" t="str">
        <f t="array" ref="B452">IF(OR(NOT($X$3="Pre-Defined"), AND(D445 &lt;&gt; "Yes", ROW(B452) - ROW($B$10) &gt;= General!$D$7)), "Unused", IF(CONCATENATE(C452:D452)="", "Required", IF(ISBLANK(C452), "Missing Source ID", IF(INDEX(Sources!$B$19:$B$1002, MATCH(C452, Sources!$C$19:$C$1002, 0))="Unused", "Source does not exist", IF(ISBLANK(D452), "Missing Post ID", IF(INDEX(Posts!$B$25:$B$1008, MATCH(D452, Posts!$D$25:$D$1008, 0))="Unused", "Post does not exist", "Valid"))))))</f>
        <v>Unused</v>
      </c>
      <c r="C452" s="193"/>
      <c r="D452" s="196"/>
    </row>
    <row r="453" ht="15.75" customHeight="1">
      <c r="B453" s="190" t="str">
        <f t="array" ref="B453">IF(OR(NOT($X$3="Pre-Defined"), AND(D446 &lt;&gt; "Yes", ROW(B453) - ROW($B$10) &gt;= General!$D$7)), "Unused", IF(CONCATENATE(C453:D453)="", "Required", IF(ISBLANK(C453), "Missing Source ID", IF(INDEX(Sources!$B$19:$B$1002, MATCH(C453, Sources!$C$19:$C$1002, 0))="Unused", "Source does not exist", IF(ISBLANK(D453), "Missing Post ID", IF(INDEX(Posts!$B$25:$B$1008, MATCH(D453, Posts!$D$25:$D$1008, 0))="Unused", "Post does not exist", "Valid"))))))</f>
        <v>Unused</v>
      </c>
      <c r="C453" s="212"/>
      <c r="D453" s="215"/>
    </row>
    <row r="454" ht="15.75" customHeight="1">
      <c r="B454" s="190" t="str">
        <f t="array" ref="B454">IF(OR(NOT($X$3="Pre-Defined"), AND(D447 &lt;&gt; "Yes", ROW(B454) - ROW($B$10) &gt;= General!$D$7)), "Unused", IF(CONCATENATE(C454:D454)="", "Required", IF(ISBLANK(C454), "Missing Source ID", IF(INDEX(Sources!$B$19:$B$1002, MATCH(C454, Sources!$C$19:$C$1002, 0))="Unused", "Source does not exist", IF(ISBLANK(D454), "Missing Post ID", IF(INDEX(Posts!$B$25:$B$1008, MATCH(D454, Posts!$D$25:$D$1008, 0))="Unused", "Post does not exist", "Valid"))))))</f>
        <v>Unused</v>
      </c>
      <c r="C454" s="193"/>
      <c r="D454" s="196"/>
    </row>
    <row r="455" ht="15.75" customHeight="1">
      <c r="B455" s="190" t="str">
        <f t="array" ref="B455">IF(OR(NOT($X$3="Pre-Defined"), AND(D448 &lt;&gt; "Yes", ROW(B455) - ROW($B$10) &gt;= General!$D$7)), "Unused", IF(CONCATENATE(C455:D455)="", "Required", IF(ISBLANK(C455), "Missing Source ID", IF(INDEX(Sources!$B$19:$B$1002, MATCH(C455, Sources!$C$19:$C$1002, 0))="Unused", "Source does not exist", IF(ISBLANK(D455), "Missing Post ID", IF(INDEX(Posts!$B$25:$B$1008, MATCH(D455, Posts!$D$25:$D$1008, 0))="Unused", "Post does not exist", "Valid"))))))</f>
        <v>Unused</v>
      </c>
      <c r="C455" s="212"/>
      <c r="D455" s="215"/>
    </row>
    <row r="456" ht="15.75" customHeight="1">
      <c r="B456" s="190" t="str">
        <f t="array" ref="B456">IF(OR(NOT($X$3="Pre-Defined"), AND(D449 &lt;&gt; "Yes", ROW(B456) - ROW($B$10) &gt;= General!$D$7)), "Unused", IF(CONCATENATE(C456:D456)="", "Required", IF(ISBLANK(C456), "Missing Source ID", IF(INDEX(Sources!$B$19:$B$1002, MATCH(C456, Sources!$C$19:$C$1002, 0))="Unused", "Source does not exist", IF(ISBLANK(D456), "Missing Post ID", IF(INDEX(Posts!$B$25:$B$1008, MATCH(D456, Posts!$D$25:$D$1008, 0))="Unused", "Post does not exist", "Valid"))))))</f>
        <v>Unused</v>
      </c>
      <c r="C456" s="193"/>
      <c r="D456" s="196"/>
    </row>
    <row r="457" ht="15.75" customHeight="1">
      <c r="B457" s="190" t="str">
        <f t="array" ref="B457">IF(OR(NOT($X$3="Pre-Defined"), AND(D450 &lt;&gt; "Yes", ROW(B457) - ROW($B$10) &gt;= General!$D$7)), "Unused", IF(CONCATENATE(C457:D457)="", "Required", IF(ISBLANK(C457), "Missing Source ID", IF(INDEX(Sources!$B$19:$B$1002, MATCH(C457, Sources!$C$19:$C$1002, 0))="Unused", "Source does not exist", IF(ISBLANK(D457), "Missing Post ID", IF(INDEX(Posts!$B$25:$B$1008, MATCH(D457, Posts!$D$25:$D$1008, 0))="Unused", "Post does not exist", "Valid"))))))</f>
        <v>Unused</v>
      </c>
      <c r="C457" s="212"/>
      <c r="D457" s="215"/>
    </row>
    <row r="458" ht="15.75" customHeight="1">
      <c r="B458" s="190" t="str">
        <f t="array" ref="B458">IF(OR(NOT($X$3="Pre-Defined"), AND(D451 &lt;&gt; "Yes", ROW(B458) - ROW($B$10) &gt;= General!$D$7)), "Unused", IF(CONCATENATE(C458:D458)="", "Required", IF(ISBLANK(C458), "Missing Source ID", IF(INDEX(Sources!$B$19:$B$1002, MATCH(C458, Sources!$C$19:$C$1002, 0))="Unused", "Source does not exist", IF(ISBLANK(D458), "Missing Post ID", IF(INDEX(Posts!$B$25:$B$1008, MATCH(D458, Posts!$D$25:$D$1008, 0))="Unused", "Post does not exist", "Valid"))))))</f>
        <v>Unused</v>
      </c>
      <c r="C458" s="193"/>
      <c r="D458" s="196"/>
    </row>
    <row r="459" ht="15.75" customHeight="1">
      <c r="B459" s="190" t="str">
        <f t="array" ref="B459">IF(OR(NOT($X$3="Pre-Defined"), AND(D452 &lt;&gt; "Yes", ROW(B459) - ROW($B$10) &gt;= General!$D$7)), "Unused", IF(CONCATENATE(C459:D459)="", "Required", IF(ISBLANK(C459), "Missing Source ID", IF(INDEX(Sources!$B$19:$B$1002, MATCH(C459, Sources!$C$19:$C$1002, 0))="Unused", "Source does not exist", IF(ISBLANK(D459), "Missing Post ID", IF(INDEX(Posts!$B$25:$B$1008, MATCH(D459, Posts!$D$25:$D$1008, 0))="Unused", "Post does not exist", "Valid"))))))</f>
        <v>Unused</v>
      </c>
      <c r="C459" s="212"/>
      <c r="D459" s="215"/>
    </row>
    <row r="460" ht="15.75" customHeight="1">
      <c r="B460" s="190" t="str">
        <f t="array" ref="B460">IF(OR(NOT($X$3="Pre-Defined"), AND(D453 &lt;&gt; "Yes", ROW(B460) - ROW($B$10) &gt;= General!$D$7)), "Unused", IF(CONCATENATE(C460:D460)="", "Required", IF(ISBLANK(C460), "Missing Source ID", IF(INDEX(Sources!$B$19:$B$1002, MATCH(C460, Sources!$C$19:$C$1002, 0))="Unused", "Source does not exist", IF(ISBLANK(D460), "Missing Post ID", IF(INDEX(Posts!$B$25:$B$1008, MATCH(D460, Posts!$D$25:$D$1008, 0))="Unused", "Post does not exist", "Valid"))))))</f>
        <v>Unused</v>
      </c>
      <c r="C460" s="193"/>
      <c r="D460" s="196"/>
    </row>
    <row r="461" ht="15.75" customHeight="1">
      <c r="B461" s="190" t="str">
        <f t="array" ref="B461">IF(OR(NOT($X$3="Pre-Defined"), AND(D454 &lt;&gt; "Yes", ROW(B461) - ROW($B$10) &gt;= General!$D$7)), "Unused", IF(CONCATENATE(C461:D461)="", "Required", IF(ISBLANK(C461), "Missing Source ID", IF(INDEX(Sources!$B$19:$B$1002, MATCH(C461, Sources!$C$19:$C$1002, 0))="Unused", "Source does not exist", IF(ISBLANK(D461), "Missing Post ID", IF(INDEX(Posts!$B$25:$B$1008, MATCH(D461, Posts!$D$25:$D$1008, 0))="Unused", "Post does not exist", "Valid"))))))</f>
        <v>Unused</v>
      </c>
      <c r="C461" s="212"/>
      <c r="D461" s="215"/>
    </row>
    <row r="462" ht="15.75" customHeight="1">
      <c r="B462" s="190" t="str">
        <f t="array" ref="B462">IF(OR(NOT($X$3="Pre-Defined"), AND(D455 &lt;&gt; "Yes", ROW(B462) - ROW($B$10) &gt;= General!$D$7)), "Unused", IF(CONCATENATE(C462:D462)="", "Required", IF(ISBLANK(C462), "Missing Source ID", IF(INDEX(Sources!$B$19:$B$1002, MATCH(C462, Sources!$C$19:$C$1002, 0))="Unused", "Source does not exist", IF(ISBLANK(D462), "Missing Post ID", IF(INDEX(Posts!$B$25:$B$1008, MATCH(D462, Posts!$D$25:$D$1008, 0))="Unused", "Post does not exist", "Valid"))))))</f>
        <v>Unused</v>
      </c>
      <c r="C462" s="193"/>
      <c r="D462" s="196"/>
    </row>
    <row r="463" ht="15.75" customHeight="1">
      <c r="B463" s="190" t="str">
        <f t="array" ref="B463">IF(OR(NOT($X$3="Pre-Defined"), AND(D456 &lt;&gt; "Yes", ROW(B463) - ROW($B$10) &gt;= General!$D$7)), "Unused", IF(CONCATENATE(C463:D463)="", "Required", IF(ISBLANK(C463), "Missing Source ID", IF(INDEX(Sources!$B$19:$B$1002, MATCH(C463, Sources!$C$19:$C$1002, 0))="Unused", "Source does not exist", IF(ISBLANK(D463), "Missing Post ID", IF(INDEX(Posts!$B$25:$B$1008, MATCH(D463, Posts!$D$25:$D$1008, 0))="Unused", "Post does not exist", "Valid"))))))</f>
        <v>Unused</v>
      </c>
      <c r="C463" s="212"/>
      <c r="D463" s="215"/>
    </row>
    <row r="464" ht="15.75" customHeight="1">
      <c r="B464" s="190" t="str">
        <f t="array" ref="B464">IF(OR(NOT($X$3="Pre-Defined"), AND(D457 &lt;&gt; "Yes", ROW(B464) - ROW($B$10) &gt;= General!$D$7)), "Unused", IF(CONCATENATE(C464:D464)="", "Required", IF(ISBLANK(C464), "Missing Source ID", IF(INDEX(Sources!$B$19:$B$1002, MATCH(C464, Sources!$C$19:$C$1002, 0))="Unused", "Source does not exist", IF(ISBLANK(D464), "Missing Post ID", IF(INDEX(Posts!$B$25:$B$1008, MATCH(D464, Posts!$D$25:$D$1008, 0))="Unused", "Post does not exist", "Valid"))))))</f>
        <v>Unused</v>
      </c>
      <c r="C464" s="193"/>
      <c r="D464" s="196"/>
    </row>
    <row r="465" ht="15.75" customHeight="1">
      <c r="B465" s="190" t="str">
        <f t="array" ref="B465">IF(OR(NOT($X$3="Pre-Defined"), AND(D458 &lt;&gt; "Yes", ROW(B465) - ROW($B$10) &gt;= General!$D$7)), "Unused", IF(CONCATENATE(C465:D465)="", "Required", IF(ISBLANK(C465), "Missing Source ID", IF(INDEX(Sources!$B$19:$B$1002, MATCH(C465, Sources!$C$19:$C$1002, 0))="Unused", "Source does not exist", IF(ISBLANK(D465), "Missing Post ID", IF(INDEX(Posts!$B$25:$B$1008, MATCH(D465, Posts!$D$25:$D$1008, 0))="Unused", "Post does not exist", "Valid"))))))</f>
        <v>Unused</v>
      </c>
      <c r="C465" s="212"/>
      <c r="D465" s="215"/>
    </row>
    <row r="466" ht="15.75" customHeight="1">
      <c r="B466" s="190" t="str">
        <f t="array" ref="B466">IF(OR(NOT($X$3="Pre-Defined"), AND(D459 &lt;&gt; "Yes", ROW(B466) - ROW($B$10) &gt;= General!$D$7)), "Unused", IF(CONCATENATE(C466:D466)="", "Required", IF(ISBLANK(C466), "Missing Source ID", IF(INDEX(Sources!$B$19:$B$1002, MATCH(C466, Sources!$C$19:$C$1002, 0))="Unused", "Source does not exist", IF(ISBLANK(D466), "Missing Post ID", IF(INDEX(Posts!$B$25:$B$1008, MATCH(D466, Posts!$D$25:$D$1008, 0))="Unused", "Post does not exist", "Valid"))))))</f>
        <v>Unused</v>
      </c>
      <c r="C466" s="193"/>
      <c r="D466" s="196"/>
    </row>
    <row r="467" ht="15.75" customHeight="1">
      <c r="B467" s="190" t="str">
        <f t="array" ref="B467">IF(OR(NOT($X$3="Pre-Defined"), AND(D460 &lt;&gt; "Yes", ROW(B467) - ROW($B$10) &gt;= General!$D$7)), "Unused", IF(CONCATENATE(C467:D467)="", "Required", IF(ISBLANK(C467), "Missing Source ID", IF(INDEX(Sources!$B$19:$B$1002, MATCH(C467, Sources!$C$19:$C$1002, 0))="Unused", "Source does not exist", IF(ISBLANK(D467), "Missing Post ID", IF(INDEX(Posts!$B$25:$B$1008, MATCH(D467, Posts!$D$25:$D$1008, 0))="Unused", "Post does not exist", "Valid"))))))</f>
        <v>Unused</v>
      </c>
      <c r="C467" s="212"/>
      <c r="D467" s="215"/>
    </row>
    <row r="468" ht="15.75" customHeight="1">
      <c r="B468" s="190" t="str">
        <f t="array" ref="B468">IF(OR(NOT($X$3="Pre-Defined"), AND(D461 &lt;&gt; "Yes", ROW(B468) - ROW($B$10) &gt;= General!$D$7)), "Unused", IF(CONCATENATE(C468:D468)="", "Required", IF(ISBLANK(C468), "Missing Source ID", IF(INDEX(Sources!$B$19:$B$1002, MATCH(C468, Sources!$C$19:$C$1002, 0))="Unused", "Source does not exist", IF(ISBLANK(D468), "Missing Post ID", IF(INDEX(Posts!$B$25:$B$1008, MATCH(D468, Posts!$D$25:$D$1008, 0))="Unused", "Post does not exist", "Valid"))))))</f>
        <v>Unused</v>
      </c>
      <c r="C468" s="193"/>
      <c r="D468" s="196"/>
    </row>
    <row r="469" ht="15.75" customHeight="1">
      <c r="B469" s="190" t="str">
        <f t="array" ref="B469">IF(OR(NOT($X$3="Pre-Defined"), AND(D462 &lt;&gt; "Yes", ROW(B469) - ROW($B$10) &gt;= General!$D$7)), "Unused", IF(CONCATENATE(C469:D469)="", "Required", IF(ISBLANK(C469), "Missing Source ID", IF(INDEX(Sources!$B$19:$B$1002, MATCH(C469, Sources!$C$19:$C$1002, 0))="Unused", "Source does not exist", IF(ISBLANK(D469), "Missing Post ID", IF(INDEX(Posts!$B$25:$B$1008, MATCH(D469, Posts!$D$25:$D$1008, 0))="Unused", "Post does not exist", "Valid"))))))</f>
        <v>Unused</v>
      </c>
      <c r="C469" s="212"/>
      <c r="D469" s="215"/>
    </row>
    <row r="470" ht="15.75" customHeight="1">
      <c r="B470" s="190" t="str">
        <f t="array" ref="B470">IF(OR(NOT($X$3="Pre-Defined"), AND(D463 &lt;&gt; "Yes", ROW(B470) - ROW($B$10) &gt;= General!$D$7)), "Unused", IF(CONCATENATE(C470:D470)="", "Required", IF(ISBLANK(C470), "Missing Source ID", IF(INDEX(Sources!$B$19:$B$1002, MATCH(C470, Sources!$C$19:$C$1002, 0))="Unused", "Source does not exist", IF(ISBLANK(D470), "Missing Post ID", IF(INDEX(Posts!$B$25:$B$1008, MATCH(D470, Posts!$D$25:$D$1008, 0))="Unused", "Post does not exist", "Valid"))))))</f>
        <v>Unused</v>
      </c>
      <c r="C470" s="193"/>
      <c r="D470" s="196"/>
    </row>
    <row r="471" ht="15.75" customHeight="1">
      <c r="B471" s="190" t="str">
        <f t="array" ref="B471">IF(OR(NOT($X$3="Pre-Defined"), AND(D464 &lt;&gt; "Yes", ROW(B471) - ROW($B$10) &gt;= General!$D$7)), "Unused", IF(CONCATENATE(C471:D471)="", "Required", IF(ISBLANK(C471), "Missing Source ID", IF(INDEX(Sources!$B$19:$B$1002, MATCH(C471, Sources!$C$19:$C$1002, 0))="Unused", "Source does not exist", IF(ISBLANK(D471), "Missing Post ID", IF(INDEX(Posts!$B$25:$B$1008, MATCH(D471, Posts!$D$25:$D$1008, 0))="Unused", "Post does not exist", "Valid"))))))</f>
        <v>Unused</v>
      </c>
      <c r="C471" s="212"/>
      <c r="D471" s="215"/>
    </row>
    <row r="472" ht="15.75" customHeight="1">
      <c r="B472" s="190" t="str">
        <f t="array" ref="B472">IF(OR(NOT($X$3="Pre-Defined"), AND(D465 &lt;&gt; "Yes", ROW(B472) - ROW($B$10) &gt;= General!$D$7)), "Unused", IF(CONCATENATE(C472:D472)="", "Required", IF(ISBLANK(C472), "Missing Source ID", IF(INDEX(Sources!$B$19:$B$1002, MATCH(C472, Sources!$C$19:$C$1002, 0))="Unused", "Source does not exist", IF(ISBLANK(D472), "Missing Post ID", IF(INDEX(Posts!$B$25:$B$1008, MATCH(D472, Posts!$D$25:$D$1008, 0))="Unused", "Post does not exist", "Valid"))))))</f>
        <v>Unused</v>
      </c>
      <c r="C472" s="193"/>
      <c r="D472" s="196"/>
    </row>
    <row r="473" ht="15.75" customHeight="1">
      <c r="B473" s="190" t="str">
        <f t="array" ref="B473">IF(OR(NOT($X$3="Pre-Defined"), AND(D466 &lt;&gt; "Yes", ROW(B473) - ROW($B$10) &gt;= General!$D$7)), "Unused", IF(CONCATENATE(C473:D473)="", "Required", IF(ISBLANK(C473), "Missing Source ID", IF(INDEX(Sources!$B$19:$B$1002, MATCH(C473, Sources!$C$19:$C$1002, 0))="Unused", "Source does not exist", IF(ISBLANK(D473), "Missing Post ID", IF(INDEX(Posts!$B$25:$B$1008, MATCH(D473, Posts!$D$25:$D$1008, 0))="Unused", "Post does not exist", "Valid"))))))</f>
        <v>Unused</v>
      </c>
      <c r="C473" s="212"/>
      <c r="D473" s="215"/>
    </row>
    <row r="474" ht="15.75" customHeight="1">
      <c r="B474" s="190" t="str">
        <f t="array" ref="B474">IF(OR(NOT($X$3="Pre-Defined"), AND(D467 &lt;&gt; "Yes", ROW(B474) - ROW($B$10) &gt;= General!$D$7)), "Unused", IF(CONCATENATE(C474:D474)="", "Required", IF(ISBLANK(C474), "Missing Source ID", IF(INDEX(Sources!$B$19:$B$1002, MATCH(C474, Sources!$C$19:$C$1002, 0))="Unused", "Source does not exist", IF(ISBLANK(D474), "Missing Post ID", IF(INDEX(Posts!$B$25:$B$1008, MATCH(D474, Posts!$D$25:$D$1008, 0))="Unused", "Post does not exist", "Valid"))))))</f>
        <v>Unused</v>
      </c>
      <c r="C474" s="193"/>
      <c r="D474" s="196"/>
    </row>
    <row r="475" ht="15.75" customHeight="1">
      <c r="B475" s="190" t="str">
        <f t="array" ref="B475">IF(OR(NOT($X$3="Pre-Defined"), AND(D468 &lt;&gt; "Yes", ROW(B475) - ROW($B$10) &gt;= General!$D$7)), "Unused", IF(CONCATENATE(C475:D475)="", "Required", IF(ISBLANK(C475), "Missing Source ID", IF(INDEX(Sources!$B$19:$B$1002, MATCH(C475, Sources!$C$19:$C$1002, 0))="Unused", "Source does not exist", IF(ISBLANK(D475), "Missing Post ID", IF(INDEX(Posts!$B$25:$B$1008, MATCH(D475, Posts!$D$25:$D$1008, 0))="Unused", "Post does not exist", "Valid"))))))</f>
        <v>Unused</v>
      </c>
      <c r="C475" s="212"/>
      <c r="D475" s="215"/>
    </row>
    <row r="476" ht="15.75" customHeight="1">
      <c r="B476" s="190" t="str">
        <f t="array" ref="B476">IF(OR(NOT($X$3="Pre-Defined"), AND(D469 &lt;&gt; "Yes", ROW(B476) - ROW($B$10) &gt;= General!$D$7)), "Unused", IF(CONCATENATE(C476:D476)="", "Required", IF(ISBLANK(C476), "Missing Source ID", IF(INDEX(Sources!$B$19:$B$1002, MATCH(C476, Sources!$C$19:$C$1002, 0))="Unused", "Source does not exist", IF(ISBLANK(D476), "Missing Post ID", IF(INDEX(Posts!$B$25:$B$1008, MATCH(D476, Posts!$D$25:$D$1008, 0))="Unused", "Post does not exist", "Valid"))))))</f>
        <v>Unused</v>
      </c>
      <c r="C476" s="193"/>
      <c r="D476" s="196"/>
    </row>
    <row r="477" ht="15.75" customHeight="1">
      <c r="B477" s="190" t="str">
        <f t="array" ref="B477">IF(OR(NOT($X$3="Pre-Defined"), AND(D470 &lt;&gt; "Yes", ROW(B477) - ROW($B$10) &gt;= General!$D$7)), "Unused", IF(CONCATENATE(C477:D477)="", "Required", IF(ISBLANK(C477), "Missing Source ID", IF(INDEX(Sources!$B$19:$B$1002, MATCH(C477, Sources!$C$19:$C$1002, 0))="Unused", "Source does not exist", IF(ISBLANK(D477), "Missing Post ID", IF(INDEX(Posts!$B$25:$B$1008, MATCH(D477, Posts!$D$25:$D$1008, 0))="Unused", "Post does not exist", "Valid"))))))</f>
        <v>Unused</v>
      </c>
      <c r="C477" s="212"/>
      <c r="D477" s="215"/>
    </row>
    <row r="478" ht="15.75" customHeight="1">
      <c r="B478" s="190" t="str">
        <f t="array" ref="B478">IF(OR(NOT($X$3="Pre-Defined"), AND(D471 &lt;&gt; "Yes", ROW(B478) - ROW($B$10) &gt;= General!$D$7)), "Unused", IF(CONCATENATE(C478:D478)="", "Required", IF(ISBLANK(C478), "Missing Source ID", IF(INDEX(Sources!$B$19:$B$1002, MATCH(C478, Sources!$C$19:$C$1002, 0))="Unused", "Source does not exist", IF(ISBLANK(D478), "Missing Post ID", IF(INDEX(Posts!$B$25:$B$1008, MATCH(D478, Posts!$D$25:$D$1008, 0))="Unused", "Post does not exist", "Valid"))))))</f>
        <v>Unused</v>
      </c>
      <c r="C478" s="193"/>
      <c r="D478" s="196"/>
    </row>
    <row r="479" ht="15.75" customHeight="1">
      <c r="B479" s="190" t="str">
        <f t="array" ref="B479">IF(OR(NOT($X$3="Pre-Defined"), AND(D472 &lt;&gt; "Yes", ROW(B479) - ROW($B$10) &gt;= General!$D$7)), "Unused", IF(CONCATENATE(C479:D479)="", "Required", IF(ISBLANK(C479), "Missing Source ID", IF(INDEX(Sources!$B$19:$B$1002, MATCH(C479, Sources!$C$19:$C$1002, 0))="Unused", "Source does not exist", IF(ISBLANK(D479), "Missing Post ID", IF(INDEX(Posts!$B$25:$B$1008, MATCH(D479, Posts!$D$25:$D$1008, 0))="Unused", "Post does not exist", "Valid"))))))</f>
        <v>Unused</v>
      </c>
      <c r="C479" s="212"/>
      <c r="D479" s="215"/>
    </row>
    <row r="480" ht="15.75" customHeight="1">
      <c r="B480" s="190" t="str">
        <f t="array" ref="B480">IF(OR(NOT($X$3="Pre-Defined"), AND(D473 &lt;&gt; "Yes", ROW(B480) - ROW($B$10) &gt;= General!$D$7)), "Unused", IF(CONCATENATE(C480:D480)="", "Required", IF(ISBLANK(C480), "Missing Source ID", IF(INDEX(Sources!$B$19:$B$1002, MATCH(C480, Sources!$C$19:$C$1002, 0))="Unused", "Source does not exist", IF(ISBLANK(D480), "Missing Post ID", IF(INDEX(Posts!$B$25:$B$1008, MATCH(D480, Posts!$D$25:$D$1008, 0))="Unused", "Post does not exist", "Valid"))))))</f>
        <v>Unused</v>
      </c>
      <c r="C480" s="193"/>
      <c r="D480" s="196"/>
    </row>
    <row r="481" ht="15.75" customHeight="1">
      <c r="B481" s="190" t="str">
        <f t="array" ref="B481">IF(OR(NOT($X$3="Pre-Defined"), AND(D474 &lt;&gt; "Yes", ROW(B481) - ROW($B$10) &gt;= General!$D$7)), "Unused", IF(CONCATENATE(C481:D481)="", "Required", IF(ISBLANK(C481), "Missing Source ID", IF(INDEX(Sources!$B$19:$B$1002, MATCH(C481, Sources!$C$19:$C$1002, 0))="Unused", "Source does not exist", IF(ISBLANK(D481), "Missing Post ID", IF(INDEX(Posts!$B$25:$B$1008, MATCH(D481, Posts!$D$25:$D$1008, 0))="Unused", "Post does not exist", "Valid"))))))</f>
        <v>Unused</v>
      </c>
      <c r="C481" s="212"/>
      <c r="D481" s="215"/>
    </row>
    <row r="482" ht="15.75" customHeight="1">
      <c r="B482" s="190" t="str">
        <f t="array" ref="B482">IF(OR(NOT($X$3="Pre-Defined"), AND(D475 &lt;&gt; "Yes", ROW(B482) - ROW($B$10) &gt;= General!$D$7)), "Unused", IF(CONCATENATE(C482:D482)="", "Required", IF(ISBLANK(C482), "Missing Source ID", IF(INDEX(Sources!$B$19:$B$1002, MATCH(C482, Sources!$C$19:$C$1002, 0))="Unused", "Source does not exist", IF(ISBLANK(D482), "Missing Post ID", IF(INDEX(Posts!$B$25:$B$1008, MATCH(D482, Posts!$D$25:$D$1008, 0))="Unused", "Post does not exist", "Valid"))))))</f>
        <v>Unused</v>
      </c>
      <c r="C482" s="193"/>
      <c r="D482" s="196"/>
    </row>
    <row r="483" ht="15.75" customHeight="1">
      <c r="B483" s="190" t="str">
        <f t="array" ref="B483">IF(OR(NOT($X$3="Pre-Defined"), AND(D476 &lt;&gt; "Yes", ROW(B483) - ROW($B$10) &gt;= General!$D$7)), "Unused", IF(CONCATENATE(C483:D483)="", "Required", IF(ISBLANK(C483), "Missing Source ID", IF(INDEX(Sources!$B$19:$B$1002, MATCH(C483, Sources!$C$19:$C$1002, 0))="Unused", "Source does not exist", IF(ISBLANK(D483), "Missing Post ID", IF(INDEX(Posts!$B$25:$B$1008, MATCH(D483, Posts!$D$25:$D$1008, 0))="Unused", "Post does not exist", "Valid"))))))</f>
        <v>Unused</v>
      </c>
      <c r="C483" s="212"/>
      <c r="D483" s="215"/>
    </row>
    <row r="484" ht="15.75" customHeight="1">
      <c r="B484" s="190" t="str">
        <f t="array" ref="B484">IF(OR(NOT($X$3="Pre-Defined"), AND(D477 &lt;&gt; "Yes", ROW(B484) - ROW($B$10) &gt;= General!$D$7)), "Unused", IF(CONCATENATE(C484:D484)="", "Required", IF(ISBLANK(C484), "Missing Source ID", IF(INDEX(Sources!$B$19:$B$1002, MATCH(C484, Sources!$C$19:$C$1002, 0))="Unused", "Source does not exist", IF(ISBLANK(D484), "Missing Post ID", IF(INDEX(Posts!$B$25:$B$1008, MATCH(D484, Posts!$D$25:$D$1008, 0))="Unused", "Post does not exist", "Valid"))))))</f>
        <v>Unused</v>
      </c>
      <c r="C484" s="193"/>
      <c r="D484" s="196"/>
    </row>
    <row r="485" ht="15.75" customHeight="1">
      <c r="B485" s="190" t="str">
        <f t="array" ref="B485">IF(OR(NOT($X$3="Pre-Defined"), AND(D478 &lt;&gt; "Yes", ROW(B485) - ROW($B$10) &gt;= General!$D$7)), "Unused", IF(CONCATENATE(C485:D485)="", "Required", IF(ISBLANK(C485), "Missing Source ID", IF(INDEX(Sources!$B$19:$B$1002, MATCH(C485, Sources!$C$19:$C$1002, 0))="Unused", "Source does not exist", IF(ISBLANK(D485), "Missing Post ID", IF(INDEX(Posts!$B$25:$B$1008, MATCH(D485, Posts!$D$25:$D$1008, 0))="Unused", "Post does not exist", "Valid"))))))</f>
        <v>Unused</v>
      </c>
      <c r="C485" s="212"/>
      <c r="D485" s="215"/>
    </row>
    <row r="486" ht="15.75" customHeight="1">
      <c r="B486" s="190" t="str">
        <f t="array" ref="B486">IF(OR(NOT($X$3="Pre-Defined"), AND(D479 &lt;&gt; "Yes", ROW(B486) - ROW($B$10) &gt;= General!$D$7)), "Unused", IF(CONCATENATE(C486:D486)="", "Required", IF(ISBLANK(C486), "Missing Source ID", IF(INDEX(Sources!$B$19:$B$1002, MATCH(C486, Sources!$C$19:$C$1002, 0))="Unused", "Source does not exist", IF(ISBLANK(D486), "Missing Post ID", IF(INDEX(Posts!$B$25:$B$1008, MATCH(D486, Posts!$D$25:$D$1008, 0))="Unused", "Post does not exist", "Valid"))))))</f>
        <v>Unused</v>
      </c>
      <c r="C486" s="193"/>
      <c r="D486" s="196"/>
    </row>
    <row r="487" ht="15.75" customHeight="1">
      <c r="B487" s="190" t="str">
        <f t="array" ref="B487">IF(OR(NOT($X$3="Pre-Defined"), AND(D480 &lt;&gt; "Yes", ROW(B487) - ROW($B$10) &gt;= General!$D$7)), "Unused", IF(CONCATENATE(C487:D487)="", "Required", IF(ISBLANK(C487), "Missing Source ID", IF(INDEX(Sources!$B$19:$B$1002, MATCH(C487, Sources!$C$19:$C$1002, 0))="Unused", "Source does not exist", IF(ISBLANK(D487), "Missing Post ID", IF(INDEX(Posts!$B$25:$B$1008, MATCH(D487, Posts!$D$25:$D$1008, 0))="Unused", "Post does not exist", "Valid"))))))</f>
        <v>Unused</v>
      </c>
      <c r="C487" s="212"/>
      <c r="D487" s="215"/>
    </row>
    <row r="488" ht="15.75" customHeight="1">
      <c r="B488" s="190" t="str">
        <f t="array" ref="B488">IF(OR(NOT($X$3="Pre-Defined"), AND(D481 &lt;&gt; "Yes", ROW(B488) - ROW($B$10) &gt;= General!$D$7)), "Unused", IF(CONCATENATE(C488:D488)="", "Required", IF(ISBLANK(C488), "Missing Source ID", IF(INDEX(Sources!$B$19:$B$1002, MATCH(C488, Sources!$C$19:$C$1002, 0))="Unused", "Source does not exist", IF(ISBLANK(D488), "Missing Post ID", IF(INDEX(Posts!$B$25:$B$1008, MATCH(D488, Posts!$D$25:$D$1008, 0))="Unused", "Post does not exist", "Valid"))))))</f>
        <v>Unused</v>
      </c>
      <c r="C488" s="193"/>
      <c r="D488" s="196"/>
    </row>
    <row r="489" ht="15.75" customHeight="1">
      <c r="B489" s="190" t="str">
        <f t="array" ref="B489">IF(OR(NOT($X$3="Pre-Defined"), AND(D482 &lt;&gt; "Yes", ROW(B489) - ROW($B$10) &gt;= General!$D$7)), "Unused", IF(CONCATENATE(C489:D489)="", "Required", IF(ISBLANK(C489), "Missing Source ID", IF(INDEX(Sources!$B$19:$B$1002, MATCH(C489, Sources!$C$19:$C$1002, 0))="Unused", "Source does not exist", IF(ISBLANK(D489), "Missing Post ID", IF(INDEX(Posts!$B$25:$B$1008, MATCH(D489, Posts!$D$25:$D$1008, 0))="Unused", "Post does not exist", "Valid"))))))</f>
        <v>Unused</v>
      </c>
      <c r="C489" s="212"/>
      <c r="D489" s="215"/>
    </row>
    <row r="490" ht="15.75" customHeight="1">
      <c r="B490" s="190" t="str">
        <f t="array" ref="B490">IF(OR(NOT($X$3="Pre-Defined"), AND(D483 &lt;&gt; "Yes", ROW(B490) - ROW($B$10) &gt;= General!$D$7)), "Unused", IF(CONCATENATE(C490:D490)="", "Required", IF(ISBLANK(C490), "Missing Source ID", IF(INDEX(Sources!$B$19:$B$1002, MATCH(C490, Sources!$C$19:$C$1002, 0))="Unused", "Source does not exist", IF(ISBLANK(D490), "Missing Post ID", IF(INDEX(Posts!$B$25:$B$1008, MATCH(D490, Posts!$D$25:$D$1008, 0))="Unused", "Post does not exist", "Valid"))))))</f>
        <v>Unused</v>
      </c>
      <c r="C490" s="193"/>
      <c r="D490" s="196"/>
    </row>
    <row r="491" ht="15.75" customHeight="1">
      <c r="B491" s="190" t="str">
        <f t="array" ref="B491">IF(OR(NOT($X$3="Pre-Defined"), AND(D484 &lt;&gt; "Yes", ROW(B491) - ROW($B$10) &gt;= General!$D$7)), "Unused", IF(CONCATENATE(C491:D491)="", "Required", IF(ISBLANK(C491), "Missing Source ID", IF(INDEX(Sources!$B$19:$B$1002, MATCH(C491, Sources!$C$19:$C$1002, 0))="Unused", "Source does not exist", IF(ISBLANK(D491), "Missing Post ID", IF(INDEX(Posts!$B$25:$B$1008, MATCH(D491, Posts!$D$25:$D$1008, 0))="Unused", "Post does not exist", "Valid"))))))</f>
        <v>Unused</v>
      </c>
      <c r="C491" s="212"/>
      <c r="D491" s="215"/>
    </row>
    <row r="492" ht="15.75" customHeight="1">
      <c r="B492" s="190" t="str">
        <f t="array" ref="B492">IF(OR(NOT($X$3="Pre-Defined"), AND(D485 &lt;&gt; "Yes", ROW(B492) - ROW($B$10) &gt;= General!$D$7)), "Unused", IF(CONCATENATE(C492:D492)="", "Required", IF(ISBLANK(C492), "Missing Source ID", IF(INDEX(Sources!$B$19:$B$1002, MATCH(C492, Sources!$C$19:$C$1002, 0))="Unused", "Source does not exist", IF(ISBLANK(D492), "Missing Post ID", IF(INDEX(Posts!$B$25:$B$1008, MATCH(D492, Posts!$D$25:$D$1008, 0))="Unused", "Post does not exist", "Valid"))))))</f>
        <v>Unused</v>
      </c>
      <c r="C492" s="193"/>
      <c r="D492" s="196"/>
    </row>
    <row r="493" ht="15.75" customHeight="1">
      <c r="B493" s="190" t="str">
        <f t="array" ref="B493">IF(OR(NOT($X$3="Pre-Defined"), AND(D486 &lt;&gt; "Yes", ROW(B493) - ROW($B$10) &gt;= General!$D$7)), "Unused", IF(CONCATENATE(C493:D493)="", "Required", IF(ISBLANK(C493), "Missing Source ID", IF(INDEX(Sources!$B$19:$B$1002, MATCH(C493, Sources!$C$19:$C$1002, 0))="Unused", "Source does not exist", IF(ISBLANK(D493), "Missing Post ID", IF(INDEX(Posts!$B$25:$B$1008, MATCH(D493, Posts!$D$25:$D$1008, 0))="Unused", "Post does not exist", "Valid"))))))</f>
        <v>Unused</v>
      </c>
      <c r="C493" s="212"/>
      <c r="D493" s="215"/>
    </row>
    <row r="494" ht="15.75" customHeight="1">
      <c r="B494" s="190" t="str">
        <f t="array" ref="B494">IF(OR(NOT($X$3="Pre-Defined"), AND(D487 &lt;&gt; "Yes", ROW(B494) - ROW($B$10) &gt;= General!$D$7)), "Unused", IF(CONCATENATE(C494:D494)="", "Required", IF(ISBLANK(C494), "Missing Source ID", IF(INDEX(Sources!$B$19:$B$1002, MATCH(C494, Sources!$C$19:$C$1002, 0))="Unused", "Source does not exist", IF(ISBLANK(D494), "Missing Post ID", IF(INDEX(Posts!$B$25:$B$1008, MATCH(D494, Posts!$D$25:$D$1008, 0))="Unused", "Post does not exist", "Valid"))))))</f>
        <v>Unused</v>
      </c>
      <c r="C494" s="193"/>
      <c r="D494" s="196"/>
    </row>
    <row r="495" ht="15.75" customHeight="1">
      <c r="B495" s="190" t="str">
        <f t="array" ref="B495">IF(OR(NOT($X$3="Pre-Defined"), AND(D488 &lt;&gt; "Yes", ROW(B495) - ROW($B$10) &gt;= General!$D$7)), "Unused", IF(CONCATENATE(C495:D495)="", "Required", IF(ISBLANK(C495), "Missing Source ID", IF(INDEX(Sources!$B$19:$B$1002, MATCH(C495, Sources!$C$19:$C$1002, 0))="Unused", "Source does not exist", IF(ISBLANK(D495), "Missing Post ID", IF(INDEX(Posts!$B$25:$B$1008, MATCH(D495, Posts!$D$25:$D$1008, 0))="Unused", "Post does not exist", "Valid"))))))</f>
        <v>Unused</v>
      </c>
      <c r="C495" s="212"/>
      <c r="D495" s="215"/>
    </row>
    <row r="496" ht="15.75" customHeight="1">
      <c r="B496" s="190" t="str">
        <f t="array" ref="B496">IF(OR(NOT($X$3="Pre-Defined"), AND(D489 &lt;&gt; "Yes", ROW(B496) - ROW($B$10) &gt;= General!$D$7)), "Unused", IF(CONCATENATE(C496:D496)="", "Required", IF(ISBLANK(C496), "Missing Source ID", IF(INDEX(Sources!$B$19:$B$1002, MATCH(C496, Sources!$C$19:$C$1002, 0))="Unused", "Source does not exist", IF(ISBLANK(D496), "Missing Post ID", IF(INDEX(Posts!$B$25:$B$1008, MATCH(D496, Posts!$D$25:$D$1008, 0))="Unused", "Post does not exist", "Valid"))))))</f>
        <v>Unused</v>
      </c>
      <c r="C496" s="193"/>
      <c r="D496" s="196"/>
    </row>
    <row r="497" ht="15.75" customHeight="1">
      <c r="B497" s="190" t="str">
        <f t="array" ref="B497">IF(OR(NOT($X$3="Pre-Defined"), AND(D490 &lt;&gt; "Yes", ROW(B497) - ROW($B$10) &gt;= General!$D$7)), "Unused", IF(CONCATENATE(C497:D497)="", "Required", IF(ISBLANK(C497), "Missing Source ID", IF(INDEX(Sources!$B$19:$B$1002, MATCH(C497, Sources!$C$19:$C$1002, 0))="Unused", "Source does not exist", IF(ISBLANK(D497), "Missing Post ID", IF(INDEX(Posts!$B$25:$B$1008, MATCH(D497, Posts!$D$25:$D$1008, 0))="Unused", "Post does not exist", "Valid"))))))</f>
        <v>Unused</v>
      </c>
      <c r="C497" s="212"/>
      <c r="D497" s="215"/>
    </row>
    <row r="498" ht="15.75" customHeight="1">
      <c r="B498" s="190" t="str">
        <f t="array" ref="B498">IF(OR(NOT($X$3="Pre-Defined"), AND(D491 &lt;&gt; "Yes", ROW(B498) - ROW($B$10) &gt;= General!$D$7)), "Unused", IF(CONCATENATE(C498:D498)="", "Required", IF(ISBLANK(C498), "Missing Source ID", IF(INDEX(Sources!$B$19:$B$1002, MATCH(C498, Sources!$C$19:$C$1002, 0))="Unused", "Source does not exist", IF(ISBLANK(D498), "Missing Post ID", IF(INDEX(Posts!$B$25:$B$1008, MATCH(D498, Posts!$D$25:$D$1008, 0))="Unused", "Post does not exist", "Valid"))))))</f>
        <v>Unused</v>
      </c>
      <c r="C498" s="193"/>
      <c r="D498" s="196"/>
    </row>
    <row r="499" ht="15.75" customHeight="1">
      <c r="B499" s="190" t="str">
        <f t="array" ref="B499">IF(OR(NOT($X$3="Pre-Defined"), AND(D492 &lt;&gt; "Yes", ROW(B499) - ROW($B$10) &gt;= General!$D$7)), "Unused", IF(CONCATENATE(C499:D499)="", "Required", IF(ISBLANK(C499), "Missing Source ID", IF(INDEX(Sources!$B$19:$B$1002, MATCH(C499, Sources!$C$19:$C$1002, 0))="Unused", "Source does not exist", IF(ISBLANK(D499), "Missing Post ID", IF(INDEX(Posts!$B$25:$B$1008, MATCH(D499, Posts!$D$25:$D$1008, 0))="Unused", "Post does not exist", "Valid"))))))</f>
        <v>Unused</v>
      </c>
      <c r="C499" s="212"/>
      <c r="D499" s="215"/>
    </row>
    <row r="500" ht="15.75" customHeight="1">
      <c r="B500" s="190" t="str">
        <f t="array" ref="B500">IF(OR(NOT($X$3="Pre-Defined"), AND(D493 &lt;&gt; "Yes", ROW(B500) - ROW($B$10) &gt;= General!$D$7)), "Unused", IF(CONCATENATE(C500:D500)="", "Required", IF(ISBLANK(C500), "Missing Source ID", IF(INDEX(Sources!$B$19:$B$1002, MATCH(C500, Sources!$C$19:$C$1002, 0))="Unused", "Source does not exist", IF(ISBLANK(D500), "Missing Post ID", IF(INDEX(Posts!$B$25:$B$1008, MATCH(D500, Posts!$D$25:$D$1008, 0))="Unused", "Post does not exist", "Valid"))))))</f>
        <v>Unused</v>
      </c>
      <c r="C500" s="193"/>
      <c r="D500" s="196"/>
    </row>
    <row r="501" ht="15.75" customHeight="1">
      <c r="B501" s="190" t="str">
        <f t="array" ref="B501">IF(OR(NOT($X$3="Pre-Defined"), AND(D494 &lt;&gt; "Yes", ROW(B501) - ROW($B$10) &gt;= General!$D$7)), "Unused", IF(CONCATENATE(C501:D501)="", "Required", IF(ISBLANK(C501), "Missing Source ID", IF(INDEX(Sources!$B$19:$B$1002, MATCH(C501, Sources!$C$19:$C$1002, 0))="Unused", "Source does not exist", IF(ISBLANK(D501), "Missing Post ID", IF(INDEX(Posts!$B$25:$B$1008, MATCH(D501, Posts!$D$25:$D$1008, 0))="Unused", "Post does not exist", "Valid"))))))</f>
        <v>Unused</v>
      </c>
      <c r="C501" s="212"/>
      <c r="D501" s="215"/>
    </row>
    <row r="502" ht="15.75" customHeight="1">
      <c r="B502" s="190" t="str">
        <f t="array" ref="B502">IF(OR(NOT($X$3="Pre-Defined"), AND(D495 &lt;&gt; "Yes", ROW(B502) - ROW($B$10) &gt;= General!$D$7)), "Unused", IF(CONCATENATE(C502:D502)="", "Required", IF(ISBLANK(C502), "Missing Source ID", IF(INDEX(Sources!$B$19:$B$1002, MATCH(C502, Sources!$C$19:$C$1002, 0))="Unused", "Source does not exist", IF(ISBLANK(D502), "Missing Post ID", IF(INDEX(Posts!$B$25:$B$1008, MATCH(D502, Posts!$D$25:$D$1008, 0))="Unused", "Post does not exist", "Valid"))))))</f>
        <v>Unused</v>
      </c>
      <c r="C502" s="193"/>
      <c r="D502" s="196"/>
    </row>
    <row r="503" ht="15.75" customHeight="1">
      <c r="B503" s="190" t="str">
        <f t="array" ref="B503">IF(OR(NOT($X$3="Pre-Defined"), AND(D496 &lt;&gt; "Yes", ROW(B503) - ROW($B$10) &gt;= General!$D$7)), "Unused", IF(CONCATENATE(C503:D503)="", "Required", IF(ISBLANK(C503), "Missing Source ID", IF(INDEX(Sources!$B$19:$B$1002, MATCH(C503, Sources!$C$19:$C$1002, 0))="Unused", "Source does not exist", IF(ISBLANK(D503), "Missing Post ID", IF(INDEX(Posts!$B$25:$B$1008, MATCH(D503, Posts!$D$25:$D$1008, 0))="Unused", "Post does not exist", "Valid"))))))</f>
        <v>Unused</v>
      </c>
      <c r="C503" s="212"/>
      <c r="D503" s="215"/>
    </row>
    <row r="504" ht="15.75" customHeight="1">
      <c r="B504" s="190" t="str">
        <f t="array" ref="B504">IF(OR(NOT($X$3="Pre-Defined"), AND(D497 &lt;&gt; "Yes", ROW(B504) - ROW($B$10) &gt;= General!$D$7)), "Unused", IF(CONCATENATE(C504:D504)="", "Required", IF(ISBLANK(C504), "Missing Source ID", IF(INDEX(Sources!$B$19:$B$1002, MATCH(C504, Sources!$C$19:$C$1002, 0))="Unused", "Source does not exist", IF(ISBLANK(D504), "Missing Post ID", IF(INDEX(Posts!$B$25:$B$1008, MATCH(D504, Posts!$D$25:$D$1008, 0))="Unused", "Post does not exist", "Valid"))))))</f>
        <v>Unused</v>
      </c>
      <c r="C504" s="193"/>
      <c r="D504" s="196"/>
    </row>
    <row r="505" ht="15.75" customHeight="1">
      <c r="B505" s="190" t="str">
        <f t="array" ref="B505">IF(OR(NOT($X$3="Pre-Defined"), AND(D498 &lt;&gt; "Yes", ROW(B505) - ROW($B$10) &gt;= General!$D$7)), "Unused", IF(CONCATENATE(C505:D505)="", "Required", IF(ISBLANK(C505), "Missing Source ID", IF(INDEX(Sources!$B$19:$B$1002, MATCH(C505, Sources!$C$19:$C$1002, 0))="Unused", "Source does not exist", IF(ISBLANK(D505), "Missing Post ID", IF(INDEX(Posts!$B$25:$B$1008, MATCH(D505, Posts!$D$25:$D$1008, 0))="Unused", "Post does not exist", "Valid"))))))</f>
        <v>Unused</v>
      </c>
      <c r="C505" s="212"/>
      <c r="D505" s="215"/>
    </row>
    <row r="506" ht="15.75" customHeight="1">
      <c r="B506" s="190" t="str">
        <f t="array" ref="B506">IF(OR(NOT($X$3="Pre-Defined"), AND(D499 &lt;&gt; "Yes", ROW(B506) - ROW($B$10) &gt;= General!$D$7)), "Unused", IF(CONCATENATE(C506:D506)="", "Required", IF(ISBLANK(C506), "Missing Source ID", IF(INDEX(Sources!$B$19:$B$1002, MATCH(C506, Sources!$C$19:$C$1002, 0))="Unused", "Source does not exist", IF(ISBLANK(D506), "Missing Post ID", IF(INDEX(Posts!$B$25:$B$1008, MATCH(D506, Posts!$D$25:$D$1008, 0))="Unused", "Post does not exist", "Valid"))))))</f>
        <v>Unused</v>
      </c>
      <c r="C506" s="193"/>
      <c r="D506" s="196"/>
    </row>
    <row r="507" ht="15.75" customHeight="1">
      <c r="B507" s="190" t="str">
        <f t="array" ref="B507">IF(OR(NOT($X$3="Pre-Defined"), AND(D500 &lt;&gt; "Yes", ROW(B507) - ROW($B$10) &gt;= General!$D$7)), "Unused", IF(CONCATENATE(C507:D507)="", "Required", IF(ISBLANK(C507), "Missing Source ID", IF(INDEX(Sources!$B$19:$B$1002, MATCH(C507, Sources!$C$19:$C$1002, 0))="Unused", "Source does not exist", IF(ISBLANK(D507), "Missing Post ID", IF(INDEX(Posts!$B$25:$B$1008, MATCH(D507, Posts!$D$25:$D$1008, 0))="Unused", "Post does not exist", "Valid"))))))</f>
        <v>Unused</v>
      </c>
      <c r="C507" s="212"/>
      <c r="D507" s="215"/>
    </row>
    <row r="508" ht="15.75" customHeight="1">
      <c r="B508" s="190" t="str">
        <f t="array" ref="B508">IF(OR(NOT($X$3="Pre-Defined"), AND(D501 &lt;&gt; "Yes", ROW(B508) - ROW($B$10) &gt;= General!$D$7)), "Unused", IF(CONCATENATE(C508:D508)="", "Required", IF(ISBLANK(C508), "Missing Source ID", IF(INDEX(Sources!$B$19:$B$1002, MATCH(C508, Sources!$C$19:$C$1002, 0))="Unused", "Source does not exist", IF(ISBLANK(D508), "Missing Post ID", IF(INDEX(Posts!$B$25:$B$1008, MATCH(D508, Posts!$D$25:$D$1008, 0))="Unused", "Post does not exist", "Valid"))))))</f>
        <v>Unused</v>
      </c>
      <c r="C508" s="193"/>
      <c r="D508" s="196"/>
    </row>
    <row r="509" ht="15.75" customHeight="1">
      <c r="B509" s="190" t="str">
        <f t="array" ref="B509">IF(OR(NOT($X$3="Pre-Defined"), AND(D502 &lt;&gt; "Yes", ROW(B509) - ROW($B$10) &gt;= General!$D$7)), "Unused", IF(CONCATENATE(C509:D509)="", "Required", IF(ISBLANK(C509), "Missing Source ID", IF(INDEX(Sources!$B$19:$B$1002, MATCH(C509, Sources!$C$19:$C$1002, 0))="Unused", "Source does not exist", IF(ISBLANK(D509), "Missing Post ID", IF(INDEX(Posts!$B$25:$B$1008, MATCH(D509, Posts!$D$25:$D$1008, 0))="Unused", "Post does not exist", "Valid"))))))</f>
        <v>Unused</v>
      </c>
      <c r="C509" s="212"/>
      <c r="D509" s="215"/>
    </row>
    <row r="510" ht="15.75" customHeight="1">
      <c r="B510" s="190" t="str">
        <f t="array" ref="B510">IF(OR(NOT($X$3="Pre-Defined"), AND(D503 &lt;&gt; "Yes", ROW(B510) - ROW($B$10) &gt;= General!$D$7)), "Unused", IF(CONCATENATE(C510:D510)="", "Required", IF(ISBLANK(C510), "Missing Source ID", IF(INDEX(Sources!$B$19:$B$1002, MATCH(C510, Sources!$C$19:$C$1002, 0))="Unused", "Source does not exist", IF(ISBLANK(D510), "Missing Post ID", IF(INDEX(Posts!$B$25:$B$1008, MATCH(D510, Posts!$D$25:$D$1008, 0))="Unused", "Post does not exist", "Valid"))))))</f>
        <v>Unused</v>
      </c>
      <c r="C510" s="193"/>
      <c r="D510" s="196"/>
    </row>
    <row r="511" ht="15.75" customHeight="1">
      <c r="B511" s="190" t="str">
        <f t="array" ref="B511">IF(OR(NOT($X$3="Pre-Defined"), AND(D504 &lt;&gt; "Yes", ROW(B511) - ROW($B$10) &gt;= General!$D$7)), "Unused", IF(CONCATENATE(C511:D511)="", "Required", IF(ISBLANK(C511), "Missing Source ID", IF(INDEX(Sources!$B$19:$B$1002, MATCH(C511, Sources!$C$19:$C$1002, 0))="Unused", "Source does not exist", IF(ISBLANK(D511), "Missing Post ID", IF(INDEX(Posts!$B$25:$B$1008, MATCH(D511, Posts!$D$25:$D$1008, 0))="Unused", "Post does not exist", "Valid"))))))</f>
        <v>Unused</v>
      </c>
      <c r="C511" s="212"/>
      <c r="D511" s="215"/>
    </row>
    <row r="512" ht="15.75" customHeight="1">
      <c r="B512" s="190" t="str">
        <f t="array" ref="B512">IF(OR(NOT($X$3="Pre-Defined"), AND(D505 &lt;&gt; "Yes", ROW(B512) - ROW($B$10) &gt;= General!$D$7)), "Unused", IF(CONCATENATE(C512:D512)="", "Required", IF(ISBLANK(C512), "Missing Source ID", IF(INDEX(Sources!$B$19:$B$1002, MATCH(C512, Sources!$C$19:$C$1002, 0))="Unused", "Source does not exist", IF(ISBLANK(D512), "Missing Post ID", IF(INDEX(Posts!$B$25:$B$1008, MATCH(D512, Posts!$D$25:$D$1008, 0))="Unused", "Post does not exist", "Valid"))))))</f>
        <v>Unused</v>
      </c>
      <c r="C512" s="193"/>
      <c r="D512" s="196"/>
    </row>
    <row r="513" ht="15.75" customHeight="1">
      <c r="B513" s="190" t="str">
        <f t="array" ref="B513">IF(OR(NOT($X$3="Pre-Defined"), AND(D506 &lt;&gt; "Yes", ROW(B513) - ROW($B$10) &gt;= General!$D$7)), "Unused", IF(CONCATENATE(C513:D513)="", "Required", IF(ISBLANK(C513), "Missing Source ID", IF(INDEX(Sources!$B$19:$B$1002, MATCH(C513, Sources!$C$19:$C$1002, 0))="Unused", "Source does not exist", IF(ISBLANK(D513), "Missing Post ID", IF(INDEX(Posts!$B$25:$B$1008, MATCH(D513, Posts!$D$25:$D$1008, 0))="Unused", "Post does not exist", "Valid"))))))</f>
        <v>Unused</v>
      </c>
      <c r="C513" s="212"/>
      <c r="D513" s="215"/>
    </row>
    <row r="514" ht="15.75" customHeight="1">
      <c r="B514" s="190" t="str">
        <f t="array" ref="B514">IF(OR(NOT($X$3="Pre-Defined"), AND(D507 &lt;&gt; "Yes", ROW(B514) - ROW($B$10) &gt;= General!$D$7)), "Unused", IF(CONCATENATE(C514:D514)="", "Required", IF(ISBLANK(C514), "Missing Source ID", IF(INDEX(Sources!$B$19:$B$1002, MATCH(C514, Sources!$C$19:$C$1002, 0))="Unused", "Source does not exist", IF(ISBLANK(D514), "Missing Post ID", IF(INDEX(Posts!$B$25:$B$1008, MATCH(D514, Posts!$D$25:$D$1008, 0))="Unused", "Post does not exist", "Valid"))))))</f>
        <v>Unused</v>
      </c>
      <c r="C514" s="193"/>
      <c r="D514" s="196"/>
    </row>
    <row r="515" ht="15.75" customHeight="1">
      <c r="B515" s="190" t="str">
        <f t="array" ref="B515">IF(OR(NOT($X$3="Pre-Defined"), AND(D508 &lt;&gt; "Yes", ROW(B515) - ROW($B$10) &gt;= General!$D$7)), "Unused", IF(CONCATENATE(C515:D515)="", "Required", IF(ISBLANK(C515), "Missing Source ID", IF(INDEX(Sources!$B$19:$B$1002, MATCH(C515, Sources!$C$19:$C$1002, 0))="Unused", "Source does not exist", IF(ISBLANK(D515), "Missing Post ID", IF(INDEX(Posts!$B$25:$B$1008, MATCH(D515, Posts!$D$25:$D$1008, 0))="Unused", "Post does not exist", "Valid"))))))</f>
        <v>Unused</v>
      </c>
      <c r="C515" s="212"/>
      <c r="D515" s="215"/>
    </row>
    <row r="516" ht="15.75" customHeight="1">
      <c r="B516" s="190" t="str">
        <f t="array" ref="B516">IF(OR(NOT($X$3="Pre-Defined"), AND(D509 &lt;&gt; "Yes", ROW(B516) - ROW($B$10) &gt;= General!$D$7)), "Unused", IF(CONCATENATE(C516:D516)="", "Required", IF(ISBLANK(C516), "Missing Source ID", IF(INDEX(Sources!$B$19:$B$1002, MATCH(C516, Sources!$C$19:$C$1002, 0))="Unused", "Source does not exist", IF(ISBLANK(D516), "Missing Post ID", IF(INDEX(Posts!$B$25:$B$1008, MATCH(D516, Posts!$D$25:$D$1008, 0))="Unused", "Post does not exist", "Valid"))))))</f>
        <v>Unused</v>
      </c>
      <c r="C516" s="193"/>
      <c r="D516" s="196"/>
    </row>
    <row r="517" ht="15.75" customHeight="1">
      <c r="B517" s="190" t="str">
        <f t="array" ref="B517">IF(OR(NOT($X$3="Pre-Defined"), AND(D510 &lt;&gt; "Yes", ROW(B517) - ROW($B$10) &gt;= General!$D$7)), "Unused", IF(CONCATENATE(C517:D517)="", "Required", IF(ISBLANK(C517), "Missing Source ID", IF(INDEX(Sources!$B$19:$B$1002, MATCH(C517, Sources!$C$19:$C$1002, 0))="Unused", "Source does not exist", IF(ISBLANK(D517), "Missing Post ID", IF(INDEX(Posts!$B$25:$B$1008, MATCH(D517, Posts!$D$25:$D$1008, 0))="Unused", "Post does not exist", "Valid"))))))</f>
        <v>Unused</v>
      </c>
      <c r="C517" s="212"/>
      <c r="D517" s="215"/>
    </row>
    <row r="518" ht="15.75" customHeight="1">
      <c r="B518" s="190" t="str">
        <f t="array" ref="B518">IF(OR(NOT($X$3="Pre-Defined"), AND(D511 &lt;&gt; "Yes", ROW(B518) - ROW($B$10) &gt;= General!$D$7)), "Unused", IF(CONCATENATE(C518:D518)="", "Required", IF(ISBLANK(C518), "Missing Source ID", IF(INDEX(Sources!$B$19:$B$1002, MATCH(C518, Sources!$C$19:$C$1002, 0))="Unused", "Source does not exist", IF(ISBLANK(D518), "Missing Post ID", IF(INDEX(Posts!$B$25:$B$1008, MATCH(D518, Posts!$D$25:$D$1008, 0))="Unused", "Post does not exist", "Valid"))))))</f>
        <v>Unused</v>
      </c>
      <c r="C518" s="193"/>
      <c r="D518" s="196"/>
    </row>
    <row r="519" ht="15.75" customHeight="1">
      <c r="B519" s="190" t="str">
        <f t="array" ref="B519">IF(OR(NOT($X$3="Pre-Defined"), AND(D512 &lt;&gt; "Yes", ROW(B519) - ROW($B$10) &gt;= General!$D$7)), "Unused", IF(CONCATENATE(C519:D519)="", "Required", IF(ISBLANK(C519), "Missing Source ID", IF(INDEX(Sources!$B$19:$B$1002, MATCH(C519, Sources!$C$19:$C$1002, 0))="Unused", "Source does not exist", IF(ISBLANK(D519), "Missing Post ID", IF(INDEX(Posts!$B$25:$B$1008, MATCH(D519, Posts!$D$25:$D$1008, 0))="Unused", "Post does not exist", "Valid"))))))</f>
        <v>Unused</v>
      </c>
      <c r="C519" s="212"/>
      <c r="D519" s="215"/>
    </row>
    <row r="520" ht="15.75" customHeight="1">
      <c r="B520" s="190" t="str">
        <f t="array" ref="B520">IF(OR(NOT($X$3="Pre-Defined"), AND(D513 &lt;&gt; "Yes", ROW(B520) - ROW($B$10) &gt;= General!$D$7)), "Unused", IF(CONCATENATE(C520:D520)="", "Required", IF(ISBLANK(C520), "Missing Source ID", IF(INDEX(Sources!$B$19:$B$1002, MATCH(C520, Sources!$C$19:$C$1002, 0))="Unused", "Source does not exist", IF(ISBLANK(D520), "Missing Post ID", IF(INDEX(Posts!$B$25:$B$1008, MATCH(D520, Posts!$D$25:$D$1008, 0))="Unused", "Post does not exist", "Valid"))))))</f>
        <v>Unused</v>
      </c>
      <c r="C520" s="193"/>
      <c r="D520" s="196"/>
    </row>
    <row r="521" ht="15.75" customHeight="1">
      <c r="B521" s="190" t="str">
        <f t="array" ref="B521">IF(OR(NOT($X$3="Pre-Defined"), AND(D514 &lt;&gt; "Yes", ROW(B521) - ROW($B$10) &gt;= General!$D$7)), "Unused", IF(CONCATENATE(C521:D521)="", "Required", IF(ISBLANK(C521), "Missing Source ID", IF(INDEX(Sources!$B$19:$B$1002, MATCH(C521, Sources!$C$19:$C$1002, 0))="Unused", "Source does not exist", IF(ISBLANK(D521), "Missing Post ID", IF(INDEX(Posts!$B$25:$B$1008, MATCH(D521, Posts!$D$25:$D$1008, 0))="Unused", "Post does not exist", "Valid"))))))</f>
        <v>Unused</v>
      </c>
      <c r="C521" s="212"/>
      <c r="D521" s="215"/>
    </row>
    <row r="522" ht="15.75" customHeight="1">
      <c r="B522" s="190" t="str">
        <f t="array" ref="B522">IF(OR(NOT($X$3="Pre-Defined"), AND(D515 &lt;&gt; "Yes", ROW(B522) - ROW($B$10) &gt;= General!$D$7)), "Unused", IF(CONCATENATE(C522:D522)="", "Required", IF(ISBLANK(C522), "Missing Source ID", IF(INDEX(Sources!$B$19:$B$1002, MATCH(C522, Sources!$C$19:$C$1002, 0))="Unused", "Source does not exist", IF(ISBLANK(D522), "Missing Post ID", IF(INDEX(Posts!$B$25:$B$1008, MATCH(D522, Posts!$D$25:$D$1008, 0))="Unused", "Post does not exist", "Valid"))))))</f>
        <v>Unused</v>
      </c>
      <c r="C522" s="193"/>
      <c r="D522" s="196"/>
    </row>
    <row r="523" ht="15.75" customHeight="1">
      <c r="B523" s="190" t="str">
        <f t="array" ref="B523">IF(OR(NOT($X$3="Pre-Defined"), AND(D516 &lt;&gt; "Yes", ROW(B523) - ROW($B$10) &gt;= General!$D$7)), "Unused", IF(CONCATENATE(C523:D523)="", "Required", IF(ISBLANK(C523), "Missing Source ID", IF(INDEX(Sources!$B$19:$B$1002, MATCH(C523, Sources!$C$19:$C$1002, 0))="Unused", "Source does not exist", IF(ISBLANK(D523), "Missing Post ID", IF(INDEX(Posts!$B$25:$B$1008, MATCH(D523, Posts!$D$25:$D$1008, 0))="Unused", "Post does not exist", "Valid"))))))</f>
        <v>Unused</v>
      </c>
      <c r="C523" s="212"/>
      <c r="D523" s="215"/>
    </row>
    <row r="524" ht="15.75" customHeight="1">
      <c r="B524" s="190" t="str">
        <f t="array" ref="B524">IF(OR(NOT($X$3="Pre-Defined"), AND(D517 &lt;&gt; "Yes", ROW(B524) - ROW($B$10) &gt;= General!$D$7)), "Unused", IF(CONCATENATE(C524:D524)="", "Required", IF(ISBLANK(C524), "Missing Source ID", IF(INDEX(Sources!$B$19:$B$1002, MATCH(C524, Sources!$C$19:$C$1002, 0))="Unused", "Source does not exist", IF(ISBLANK(D524), "Missing Post ID", IF(INDEX(Posts!$B$25:$B$1008, MATCH(D524, Posts!$D$25:$D$1008, 0))="Unused", "Post does not exist", "Valid"))))))</f>
        <v>Unused</v>
      </c>
      <c r="C524" s="193"/>
      <c r="D524" s="196"/>
    </row>
    <row r="525" ht="15.75" customHeight="1">
      <c r="B525" s="190" t="str">
        <f t="array" ref="B525">IF(OR(NOT($X$3="Pre-Defined"), AND(D518 &lt;&gt; "Yes", ROW(B525) - ROW($B$10) &gt;= General!$D$7)), "Unused", IF(CONCATENATE(C525:D525)="", "Required", IF(ISBLANK(C525), "Missing Source ID", IF(INDEX(Sources!$B$19:$B$1002, MATCH(C525, Sources!$C$19:$C$1002, 0))="Unused", "Source does not exist", IF(ISBLANK(D525), "Missing Post ID", IF(INDEX(Posts!$B$25:$B$1008, MATCH(D525, Posts!$D$25:$D$1008, 0))="Unused", "Post does not exist", "Valid"))))))</f>
        <v>Unused</v>
      </c>
      <c r="C525" s="212"/>
      <c r="D525" s="215"/>
    </row>
    <row r="526" ht="15.75" customHeight="1">
      <c r="B526" s="190" t="str">
        <f t="array" ref="B526">IF(OR(NOT($X$3="Pre-Defined"), AND(D519 &lt;&gt; "Yes", ROW(B526) - ROW($B$10) &gt;= General!$D$7)), "Unused", IF(CONCATENATE(C526:D526)="", "Required", IF(ISBLANK(C526), "Missing Source ID", IF(INDEX(Sources!$B$19:$B$1002, MATCH(C526, Sources!$C$19:$C$1002, 0))="Unused", "Source does not exist", IF(ISBLANK(D526), "Missing Post ID", IF(INDEX(Posts!$B$25:$B$1008, MATCH(D526, Posts!$D$25:$D$1008, 0))="Unused", "Post does not exist", "Valid"))))))</f>
        <v>Unused</v>
      </c>
      <c r="C526" s="193"/>
      <c r="D526" s="196"/>
    </row>
    <row r="527" ht="15.75" customHeight="1">
      <c r="B527" s="190" t="str">
        <f t="array" ref="B527">IF(OR(NOT($X$3="Pre-Defined"), AND(D520 &lt;&gt; "Yes", ROW(B527) - ROW($B$10) &gt;= General!$D$7)), "Unused", IF(CONCATENATE(C527:D527)="", "Required", IF(ISBLANK(C527), "Missing Source ID", IF(INDEX(Sources!$B$19:$B$1002, MATCH(C527, Sources!$C$19:$C$1002, 0))="Unused", "Source does not exist", IF(ISBLANK(D527), "Missing Post ID", IF(INDEX(Posts!$B$25:$B$1008, MATCH(D527, Posts!$D$25:$D$1008, 0))="Unused", "Post does not exist", "Valid"))))))</f>
        <v>Unused</v>
      </c>
      <c r="C527" s="212"/>
      <c r="D527" s="215"/>
    </row>
    <row r="528" ht="15.75" customHeight="1">
      <c r="B528" s="190" t="str">
        <f t="array" ref="B528">IF(OR(NOT($X$3="Pre-Defined"), AND(D521 &lt;&gt; "Yes", ROW(B528) - ROW($B$10) &gt;= General!$D$7)), "Unused", IF(CONCATENATE(C528:D528)="", "Required", IF(ISBLANK(C528), "Missing Source ID", IF(INDEX(Sources!$B$19:$B$1002, MATCH(C528, Sources!$C$19:$C$1002, 0))="Unused", "Source does not exist", IF(ISBLANK(D528), "Missing Post ID", IF(INDEX(Posts!$B$25:$B$1008, MATCH(D528, Posts!$D$25:$D$1008, 0))="Unused", "Post does not exist", "Valid"))))))</f>
        <v>Unused</v>
      </c>
      <c r="C528" s="193"/>
      <c r="D528" s="196"/>
    </row>
    <row r="529" ht="15.75" customHeight="1">
      <c r="B529" s="190" t="str">
        <f t="array" ref="B529">IF(OR(NOT($X$3="Pre-Defined"), AND(D522 &lt;&gt; "Yes", ROW(B529) - ROW($B$10) &gt;= General!$D$7)), "Unused", IF(CONCATENATE(C529:D529)="", "Required", IF(ISBLANK(C529), "Missing Source ID", IF(INDEX(Sources!$B$19:$B$1002, MATCH(C529, Sources!$C$19:$C$1002, 0))="Unused", "Source does not exist", IF(ISBLANK(D529), "Missing Post ID", IF(INDEX(Posts!$B$25:$B$1008, MATCH(D529, Posts!$D$25:$D$1008, 0))="Unused", "Post does not exist", "Valid"))))))</f>
        <v>Unused</v>
      </c>
      <c r="C529" s="212"/>
      <c r="D529" s="215"/>
    </row>
    <row r="530" ht="15.75" customHeight="1">
      <c r="B530" s="190" t="str">
        <f t="array" ref="B530">IF(OR(NOT($X$3="Pre-Defined"), AND(D523 &lt;&gt; "Yes", ROW(B530) - ROW($B$10) &gt;= General!$D$7)), "Unused", IF(CONCATENATE(C530:D530)="", "Required", IF(ISBLANK(C530), "Missing Source ID", IF(INDEX(Sources!$B$19:$B$1002, MATCH(C530, Sources!$C$19:$C$1002, 0))="Unused", "Source does not exist", IF(ISBLANK(D530), "Missing Post ID", IF(INDEX(Posts!$B$25:$B$1008, MATCH(D530, Posts!$D$25:$D$1008, 0))="Unused", "Post does not exist", "Valid"))))))</f>
        <v>Unused</v>
      </c>
      <c r="C530" s="193"/>
      <c r="D530" s="196"/>
    </row>
    <row r="531" ht="15.75" customHeight="1">
      <c r="B531" s="190" t="str">
        <f t="array" ref="B531">IF(OR(NOT($X$3="Pre-Defined"), AND(D524 &lt;&gt; "Yes", ROW(B531) - ROW($B$10) &gt;= General!$D$7)), "Unused", IF(CONCATENATE(C531:D531)="", "Required", IF(ISBLANK(C531), "Missing Source ID", IF(INDEX(Sources!$B$19:$B$1002, MATCH(C531, Sources!$C$19:$C$1002, 0))="Unused", "Source does not exist", IF(ISBLANK(D531), "Missing Post ID", IF(INDEX(Posts!$B$25:$B$1008, MATCH(D531, Posts!$D$25:$D$1008, 0))="Unused", "Post does not exist", "Valid"))))))</f>
        <v>Unused</v>
      </c>
      <c r="C531" s="212"/>
      <c r="D531" s="215"/>
    </row>
    <row r="532" ht="15.75" customHeight="1">
      <c r="B532" s="190" t="str">
        <f t="array" ref="B532">IF(OR(NOT($X$3="Pre-Defined"), AND(D525 &lt;&gt; "Yes", ROW(B532) - ROW($B$10) &gt;= General!$D$7)), "Unused", IF(CONCATENATE(C532:D532)="", "Required", IF(ISBLANK(C532), "Missing Source ID", IF(INDEX(Sources!$B$19:$B$1002, MATCH(C532, Sources!$C$19:$C$1002, 0))="Unused", "Source does not exist", IF(ISBLANK(D532), "Missing Post ID", IF(INDEX(Posts!$B$25:$B$1008, MATCH(D532, Posts!$D$25:$D$1008, 0))="Unused", "Post does not exist", "Valid"))))))</f>
        <v>Unused</v>
      </c>
      <c r="C532" s="193"/>
      <c r="D532" s="196"/>
    </row>
    <row r="533" ht="15.75" customHeight="1">
      <c r="B533" s="190" t="str">
        <f t="array" ref="B533">IF(OR(NOT($X$3="Pre-Defined"), AND(D526 &lt;&gt; "Yes", ROW(B533) - ROW($B$10) &gt;= General!$D$7)), "Unused", IF(CONCATENATE(C533:D533)="", "Required", IF(ISBLANK(C533), "Missing Source ID", IF(INDEX(Sources!$B$19:$B$1002, MATCH(C533, Sources!$C$19:$C$1002, 0))="Unused", "Source does not exist", IF(ISBLANK(D533), "Missing Post ID", IF(INDEX(Posts!$B$25:$B$1008, MATCH(D533, Posts!$D$25:$D$1008, 0))="Unused", "Post does not exist", "Valid"))))))</f>
        <v>Unused</v>
      </c>
      <c r="C533" s="212"/>
      <c r="D533" s="215"/>
    </row>
    <row r="534" ht="15.75" customHeight="1">
      <c r="B534" s="190" t="str">
        <f t="array" ref="B534">IF(OR(NOT($X$3="Pre-Defined"), AND(D527 &lt;&gt; "Yes", ROW(B534) - ROW($B$10) &gt;= General!$D$7)), "Unused", IF(CONCATENATE(C534:D534)="", "Required", IF(ISBLANK(C534), "Missing Source ID", IF(INDEX(Sources!$B$19:$B$1002, MATCH(C534, Sources!$C$19:$C$1002, 0))="Unused", "Source does not exist", IF(ISBLANK(D534), "Missing Post ID", IF(INDEX(Posts!$B$25:$B$1008, MATCH(D534, Posts!$D$25:$D$1008, 0))="Unused", "Post does not exist", "Valid"))))))</f>
        <v>Unused</v>
      </c>
      <c r="C534" s="193"/>
      <c r="D534" s="196"/>
    </row>
    <row r="535" ht="15.75" customHeight="1">
      <c r="B535" s="190" t="str">
        <f t="array" ref="B535">IF(OR(NOT($X$3="Pre-Defined"), AND(D528 &lt;&gt; "Yes", ROW(B535) - ROW($B$10) &gt;= General!$D$7)), "Unused", IF(CONCATENATE(C535:D535)="", "Required", IF(ISBLANK(C535), "Missing Source ID", IF(INDEX(Sources!$B$19:$B$1002, MATCH(C535, Sources!$C$19:$C$1002, 0))="Unused", "Source does not exist", IF(ISBLANK(D535), "Missing Post ID", IF(INDEX(Posts!$B$25:$B$1008, MATCH(D535, Posts!$D$25:$D$1008, 0))="Unused", "Post does not exist", "Valid"))))))</f>
        <v>Unused</v>
      </c>
      <c r="C535" s="212"/>
      <c r="D535" s="215"/>
    </row>
    <row r="536" ht="15.75" customHeight="1">
      <c r="B536" s="190" t="str">
        <f t="array" ref="B536">IF(OR(NOT($X$3="Pre-Defined"), AND(D529 &lt;&gt; "Yes", ROW(B536) - ROW($B$10) &gt;= General!$D$7)), "Unused", IF(CONCATENATE(C536:D536)="", "Required", IF(ISBLANK(C536), "Missing Source ID", IF(INDEX(Sources!$B$19:$B$1002, MATCH(C536, Sources!$C$19:$C$1002, 0))="Unused", "Source does not exist", IF(ISBLANK(D536), "Missing Post ID", IF(INDEX(Posts!$B$25:$B$1008, MATCH(D536, Posts!$D$25:$D$1008, 0))="Unused", "Post does not exist", "Valid"))))))</f>
        <v>Unused</v>
      </c>
      <c r="C536" s="193"/>
      <c r="D536" s="196"/>
    </row>
    <row r="537" ht="15.75" customHeight="1">
      <c r="B537" s="190" t="str">
        <f t="array" ref="B537">IF(OR(NOT($X$3="Pre-Defined"), AND(D530 &lt;&gt; "Yes", ROW(B537) - ROW($B$10) &gt;= General!$D$7)), "Unused", IF(CONCATENATE(C537:D537)="", "Required", IF(ISBLANK(C537), "Missing Source ID", IF(INDEX(Sources!$B$19:$B$1002, MATCH(C537, Sources!$C$19:$C$1002, 0))="Unused", "Source does not exist", IF(ISBLANK(D537), "Missing Post ID", IF(INDEX(Posts!$B$25:$B$1008, MATCH(D537, Posts!$D$25:$D$1008, 0))="Unused", "Post does not exist", "Valid"))))))</f>
        <v>Unused</v>
      </c>
      <c r="C537" s="212"/>
      <c r="D537" s="215"/>
    </row>
    <row r="538" ht="15.75" customHeight="1">
      <c r="B538" s="190" t="str">
        <f t="array" ref="B538">IF(OR(NOT($X$3="Pre-Defined"), AND(D531 &lt;&gt; "Yes", ROW(B538) - ROW($B$10) &gt;= General!$D$7)), "Unused", IF(CONCATENATE(C538:D538)="", "Required", IF(ISBLANK(C538), "Missing Source ID", IF(INDEX(Sources!$B$19:$B$1002, MATCH(C538, Sources!$C$19:$C$1002, 0))="Unused", "Source does not exist", IF(ISBLANK(D538), "Missing Post ID", IF(INDEX(Posts!$B$25:$B$1008, MATCH(D538, Posts!$D$25:$D$1008, 0))="Unused", "Post does not exist", "Valid"))))))</f>
        <v>Unused</v>
      </c>
      <c r="C538" s="193"/>
      <c r="D538" s="196"/>
    </row>
    <row r="539" ht="15.75" customHeight="1">
      <c r="B539" s="190" t="str">
        <f t="array" ref="B539">IF(OR(NOT($X$3="Pre-Defined"), AND(D532 &lt;&gt; "Yes", ROW(B539) - ROW($B$10) &gt;= General!$D$7)), "Unused", IF(CONCATENATE(C539:D539)="", "Required", IF(ISBLANK(C539), "Missing Source ID", IF(INDEX(Sources!$B$19:$B$1002, MATCH(C539, Sources!$C$19:$C$1002, 0))="Unused", "Source does not exist", IF(ISBLANK(D539), "Missing Post ID", IF(INDEX(Posts!$B$25:$B$1008, MATCH(D539, Posts!$D$25:$D$1008, 0))="Unused", "Post does not exist", "Valid"))))))</f>
        <v>Unused</v>
      </c>
      <c r="C539" s="212"/>
      <c r="D539" s="215"/>
    </row>
    <row r="540" ht="15.75" customHeight="1">
      <c r="B540" s="190" t="str">
        <f t="array" ref="B540">IF(OR(NOT($X$3="Pre-Defined"), AND(D533 &lt;&gt; "Yes", ROW(B540) - ROW($B$10) &gt;= General!$D$7)), "Unused", IF(CONCATENATE(C540:D540)="", "Required", IF(ISBLANK(C540), "Missing Source ID", IF(INDEX(Sources!$B$19:$B$1002, MATCH(C540, Sources!$C$19:$C$1002, 0))="Unused", "Source does not exist", IF(ISBLANK(D540), "Missing Post ID", IF(INDEX(Posts!$B$25:$B$1008, MATCH(D540, Posts!$D$25:$D$1008, 0))="Unused", "Post does not exist", "Valid"))))))</f>
        <v>Unused</v>
      </c>
      <c r="C540" s="193"/>
      <c r="D540" s="196"/>
    </row>
    <row r="541" ht="15.75" customHeight="1">
      <c r="B541" s="190" t="str">
        <f t="array" ref="B541">IF(OR(NOT($X$3="Pre-Defined"), AND(D534 &lt;&gt; "Yes", ROW(B541) - ROW($B$10) &gt;= General!$D$7)), "Unused", IF(CONCATENATE(C541:D541)="", "Required", IF(ISBLANK(C541), "Missing Source ID", IF(INDEX(Sources!$B$19:$B$1002, MATCH(C541, Sources!$C$19:$C$1002, 0))="Unused", "Source does not exist", IF(ISBLANK(D541), "Missing Post ID", IF(INDEX(Posts!$B$25:$B$1008, MATCH(D541, Posts!$D$25:$D$1008, 0))="Unused", "Post does not exist", "Valid"))))))</f>
        <v>Unused</v>
      </c>
      <c r="C541" s="212"/>
      <c r="D541" s="215"/>
    </row>
    <row r="542" ht="15.75" customHeight="1">
      <c r="B542" s="190" t="str">
        <f t="array" ref="B542">IF(OR(NOT($X$3="Pre-Defined"), AND(D535 &lt;&gt; "Yes", ROW(B542) - ROW($B$10) &gt;= General!$D$7)), "Unused", IF(CONCATENATE(C542:D542)="", "Required", IF(ISBLANK(C542), "Missing Source ID", IF(INDEX(Sources!$B$19:$B$1002, MATCH(C542, Sources!$C$19:$C$1002, 0))="Unused", "Source does not exist", IF(ISBLANK(D542), "Missing Post ID", IF(INDEX(Posts!$B$25:$B$1008, MATCH(D542, Posts!$D$25:$D$1008, 0))="Unused", "Post does not exist", "Valid"))))))</f>
        <v>Unused</v>
      </c>
      <c r="C542" s="193"/>
      <c r="D542" s="196"/>
    </row>
    <row r="543" ht="15.75" customHeight="1">
      <c r="B543" s="190" t="str">
        <f t="array" ref="B543">IF(OR(NOT($X$3="Pre-Defined"), AND(D536 &lt;&gt; "Yes", ROW(B543) - ROW($B$10) &gt;= General!$D$7)), "Unused", IF(CONCATENATE(C543:D543)="", "Required", IF(ISBLANK(C543), "Missing Source ID", IF(INDEX(Sources!$B$19:$B$1002, MATCH(C543, Sources!$C$19:$C$1002, 0))="Unused", "Source does not exist", IF(ISBLANK(D543), "Missing Post ID", IF(INDEX(Posts!$B$25:$B$1008, MATCH(D543, Posts!$D$25:$D$1008, 0))="Unused", "Post does not exist", "Valid"))))))</f>
        <v>Unused</v>
      </c>
      <c r="C543" s="212"/>
      <c r="D543" s="215"/>
    </row>
    <row r="544" ht="15.75" customHeight="1">
      <c r="B544" s="190" t="str">
        <f t="array" ref="B544">IF(OR(NOT($X$3="Pre-Defined"), AND(D537 &lt;&gt; "Yes", ROW(B544) - ROW($B$10) &gt;= General!$D$7)), "Unused", IF(CONCATENATE(C544:D544)="", "Required", IF(ISBLANK(C544), "Missing Source ID", IF(INDEX(Sources!$B$19:$B$1002, MATCH(C544, Sources!$C$19:$C$1002, 0))="Unused", "Source does not exist", IF(ISBLANK(D544), "Missing Post ID", IF(INDEX(Posts!$B$25:$B$1008, MATCH(D544, Posts!$D$25:$D$1008, 0))="Unused", "Post does not exist", "Valid"))))))</f>
        <v>Unused</v>
      </c>
      <c r="C544" s="193"/>
      <c r="D544" s="196"/>
    </row>
    <row r="545" ht="15.75" customHeight="1">
      <c r="B545" s="190" t="str">
        <f t="array" ref="B545">IF(OR(NOT($X$3="Pre-Defined"), AND(D538 &lt;&gt; "Yes", ROW(B545) - ROW($B$10) &gt;= General!$D$7)), "Unused", IF(CONCATENATE(C545:D545)="", "Required", IF(ISBLANK(C545), "Missing Source ID", IF(INDEX(Sources!$B$19:$B$1002, MATCH(C545, Sources!$C$19:$C$1002, 0))="Unused", "Source does not exist", IF(ISBLANK(D545), "Missing Post ID", IF(INDEX(Posts!$B$25:$B$1008, MATCH(D545, Posts!$D$25:$D$1008, 0))="Unused", "Post does not exist", "Valid"))))))</f>
        <v>Unused</v>
      </c>
      <c r="C545" s="212"/>
      <c r="D545" s="215"/>
    </row>
    <row r="546" ht="15.75" customHeight="1">
      <c r="B546" s="190" t="str">
        <f t="array" ref="B546">IF(OR(NOT($X$3="Pre-Defined"), AND(D539 &lt;&gt; "Yes", ROW(B546) - ROW($B$10) &gt;= General!$D$7)), "Unused", IF(CONCATENATE(C546:D546)="", "Required", IF(ISBLANK(C546), "Missing Source ID", IF(INDEX(Sources!$B$19:$B$1002, MATCH(C546, Sources!$C$19:$C$1002, 0))="Unused", "Source does not exist", IF(ISBLANK(D546), "Missing Post ID", IF(INDEX(Posts!$B$25:$B$1008, MATCH(D546, Posts!$D$25:$D$1008, 0))="Unused", "Post does not exist", "Valid"))))))</f>
        <v>Unused</v>
      </c>
      <c r="C546" s="193"/>
      <c r="D546" s="196"/>
    </row>
    <row r="547" ht="15.75" customHeight="1">
      <c r="B547" s="190" t="str">
        <f t="array" ref="B547">IF(OR(NOT($X$3="Pre-Defined"), AND(D540 &lt;&gt; "Yes", ROW(B547) - ROW($B$10) &gt;= General!$D$7)), "Unused", IF(CONCATENATE(C547:D547)="", "Required", IF(ISBLANK(C547), "Missing Source ID", IF(INDEX(Sources!$B$19:$B$1002, MATCH(C547, Sources!$C$19:$C$1002, 0))="Unused", "Source does not exist", IF(ISBLANK(D547), "Missing Post ID", IF(INDEX(Posts!$B$25:$B$1008, MATCH(D547, Posts!$D$25:$D$1008, 0))="Unused", "Post does not exist", "Valid"))))))</f>
        <v>Unused</v>
      </c>
      <c r="C547" s="212"/>
      <c r="D547" s="215"/>
    </row>
    <row r="548" ht="15.75" customHeight="1">
      <c r="B548" s="190" t="str">
        <f t="array" ref="B548">IF(OR(NOT($X$3="Pre-Defined"), AND(D541 &lt;&gt; "Yes", ROW(B548) - ROW($B$10) &gt;= General!$D$7)), "Unused", IF(CONCATENATE(C548:D548)="", "Required", IF(ISBLANK(C548), "Missing Source ID", IF(INDEX(Sources!$B$19:$B$1002, MATCH(C548, Sources!$C$19:$C$1002, 0))="Unused", "Source does not exist", IF(ISBLANK(D548), "Missing Post ID", IF(INDEX(Posts!$B$25:$B$1008, MATCH(D548, Posts!$D$25:$D$1008, 0))="Unused", "Post does not exist", "Valid"))))))</f>
        <v>Unused</v>
      </c>
      <c r="C548" s="193"/>
      <c r="D548" s="196"/>
    </row>
    <row r="549" ht="15.75" customHeight="1">
      <c r="B549" s="190" t="str">
        <f t="array" ref="B549">IF(OR(NOT($X$3="Pre-Defined"), AND(D542 &lt;&gt; "Yes", ROW(B549) - ROW($B$10) &gt;= General!$D$7)), "Unused", IF(CONCATENATE(C549:D549)="", "Required", IF(ISBLANK(C549), "Missing Source ID", IF(INDEX(Sources!$B$19:$B$1002, MATCH(C549, Sources!$C$19:$C$1002, 0))="Unused", "Source does not exist", IF(ISBLANK(D549), "Missing Post ID", IF(INDEX(Posts!$B$25:$B$1008, MATCH(D549, Posts!$D$25:$D$1008, 0))="Unused", "Post does not exist", "Valid"))))))</f>
        <v>Unused</v>
      </c>
      <c r="C549" s="212"/>
      <c r="D549" s="215"/>
    </row>
    <row r="550" ht="15.75" customHeight="1">
      <c r="B550" s="190" t="str">
        <f t="array" ref="B550">IF(OR(NOT($X$3="Pre-Defined"), AND(D543 &lt;&gt; "Yes", ROW(B550) - ROW($B$10) &gt;= General!$D$7)), "Unused", IF(CONCATENATE(C550:D550)="", "Required", IF(ISBLANK(C550), "Missing Source ID", IF(INDEX(Sources!$B$19:$B$1002, MATCH(C550, Sources!$C$19:$C$1002, 0))="Unused", "Source does not exist", IF(ISBLANK(D550), "Missing Post ID", IF(INDEX(Posts!$B$25:$B$1008, MATCH(D550, Posts!$D$25:$D$1008, 0))="Unused", "Post does not exist", "Valid"))))))</f>
        <v>Unused</v>
      </c>
      <c r="C550" s="193"/>
      <c r="D550" s="196"/>
    </row>
    <row r="551" ht="15.75" customHeight="1">
      <c r="B551" s="190" t="str">
        <f t="array" ref="B551">IF(OR(NOT($X$3="Pre-Defined"), AND(D544 &lt;&gt; "Yes", ROW(B551) - ROW($B$10) &gt;= General!$D$7)), "Unused", IF(CONCATENATE(C551:D551)="", "Required", IF(ISBLANK(C551), "Missing Source ID", IF(INDEX(Sources!$B$19:$B$1002, MATCH(C551, Sources!$C$19:$C$1002, 0))="Unused", "Source does not exist", IF(ISBLANK(D551), "Missing Post ID", IF(INDEX(Posts!$B$25:$B$1008, MATCH(D551, Posts!$D$25:$D$1008, 0))="Unused", "Post does not exist", "Valid"))))))</f>
        <v>Unused</v>
      </c>
      <c r="C551" s="212"/>
      <c r="D551" s="215"/>
    </row>
    <row r="552" ht="15.75" customHeight="1">
      <c r="B552" s="190" t="str">
        <f t="array" ref="B552">IF(OR(NOT($X$3="Pre-Defined"), AND(D545 &lt;&gt; "Yes", ROW(B552) - ROW($B$10) &gt;= General!$D$7)), "Unused", IF(CONCATENATE(C552:D552)="", "Required", IF(ISBLANK(C552), "Missing Source ID", IF(INDEX(Sources!$B$19:$B$1002, MATCH(C552, Sources!$C$19:$C$1002, 0))="Unused", "Source does not exist", IF(ISBLANK(D552), "Missing Post ID", IF(INDEX(Posts!$B$25:$B$1008, MATCH(D552, Posts!$D$25:$D$1008, 0))="Unused", "Post does not exist", "Valid"))))))</f>
        <v>Unused</v>
      </c>
      <c r="C552" s="193"/>
      <c r="D552" s="196"/>
    </row>
    <row r="553" ht="15.75" customHeight="1">
      <c r="B553" s="190" t="str">
        <f t="array" ref="B553">IF(OR(NOT($X$3="Pre-Defined"), AND(D546 &lt;&gt; "Yes", ROW(B553) - ROW($B$10) &gt;= General!$D$7)), "Unused", IF(CONCATENATE(C553:D553)="", "Required", IF(ISBLANK(C553), "Missing Source ID", IF(INDEX(Sources!$B$19:$B$1002, MATCH(C553, Sources!$C$19:$C$1002, 0))="Unused", "Source does not exist", IF(ISBLANK(D553), "Missing Post ID", IF(INDEX(Posts!$B$25:$B$1008, MATCH(D553, Posts!$D$25:$D$1008, 0))="Unused", "Post does not exist", "Valid"))))))</f>
        <v>Unused</v>
      </c>
      <c r="C553" s="212"/>
      <c r="D553" s="215"/>
    </row>
    <row r="554" ht="15.75" customHeight="1">
      <c r="B554" s="190" t="str">
        <f t="array" ref="B554">IF(OR(NOT($X$3="Pre-Defined"), AND(D547 &lt;&gt; "Yes", ROW(B554) - ROW($B$10) &gt;= General!$D$7)), "Unused", IF(CONCATENATE(C554:D554)="", "Required", IF(ISBLANK(C554), "Missing Source ID", IF(INDEX(Sources!$B$19:$B$1002, MATCH(C554, Sources!$C$19:$C$1002, 0))="Unused", "Source does not exist", IF(ISBLANK(D554), "Missing Post ID", IF(INDEX(Posts!$B$25:$B$1008, MATCH(D554, Posts!$D$25:$D$1008, 0))="Unused", "Post does not exist", "Valid"))))))</f>
        <v>Unused</v>
      </c>
      <c r="C554" s="193"/>
      <c r="D554" s="196"/>
    </row>
    <row r="555" ht="15.75" customHeight="1">
      <c r="B555" s="190" t="str">
        <f t="array" ref="B555">IF(OR(NOT($X$3="Pre-Defined"), AND(D548 &lt;&gt; "Yes", ROW(B555) - ROW($B$10) &gt;= General!$D$7)), "Unused", IF(CONCATENATE(C555:D555)="", "Required", IF(ISBLANK(C555), "Missing Source ID", IF(INDEX(Sources!$B$19:$B$1002, MATCH(C555, Sources!$C$19:$C$1002, 0))="Unused", "Source does not exist", IF(ISBLANK(D555), "Missing Post ID", IF(INDEX(Posts!$B$25:$B$1008, MATCH(D555, Posts!$D$25:$D$1008, 0))="Unused", "Post does not exist", "Valid"))))))</f>
        <v>Unused</v>
      </c>
      <c r="C555" s="212"/>
      <c r="D555" s="215"/>
    </row>
    <row r="556" ht="15.75" customHeight="1">
      <c r="B556" s="190" t="str">
        <f t="array" ref="B556">IF(OR(NOT($X$3="Pre-Defined"), AND(D549 &lt;&gt; "Yes", ROW(B556) - ROW($B$10) &gt;= General!$D$7)), "Unused", IF(CONCATENATE(C556:D556)="", "Required", IF(ISBLANK(C556), "Missing Source ID", IF(INDEX(Sources!$B$19:$B$1002, MATCH(C556, Sources!$C$19:$C$1002, 0))="Unused", "Source does not exist", IF(ISBLANK(D556), "Missing Post ID", IF(INDEX(Posts!$B$25:$B$1008, MATCH(D556, Posts!$D$25:$D$1008, 0))="Unused", "Post does not exist", "Valid"))))))</f>
        <v>Unused</v>
      </c>
      <c r="C556" s="193"/>
      <c r="D556" s="196"/>
    </row>
    <row r="557" ht="15.75" customHeight="1">
      <c r="B557" s="190" t="str">
        <f t="array" ref="B557">IF(OR(NOT($X$3="Pre-Defined"), AND(D550 &lt;&gt; "Yes", ROW(B557) - ROW($B$10) &gt;= General!$D$7)), "Unused", IF(CONCATENATE(C557:D557)="", "Required", IF(ISBLANK(C557), "Missing Source ID", IF(INDEX(Sources!$B$19:$B$1002, MATCH(C557, Sources!$C$19:$C$1002, 0))="Unused", "Source does not exist", IF(ISBLANK(D557), "Missing Post ID", IF(INDEX(Posts!$B$25:$B$1008, MATCH(D557, Posts!$D$25:$D$1008, 0))="Unused", "Post does not exist", "Valid"))))))</f>
        <v>Unused</v>
      </c>
      <c r="C557" s="212"/>
      <c r="D557" s="215"/>
    </row>
    <row r="558" ht="15.75" customHeight="1">
      <c r="B558" s="190" t="str">
        <f t="array" ref="B558">IF(OR(NOT($X$3="Pre-Defined"), AND(D551 &lt;&gt; "Yes", ROW(B558) - ROW($B$10) &gt;= General!$D$7)), "Unused", IF(CONCATENATE(C558:D558)="", "Required", IF(ISBLANK(C558), "Missing Source ID", IF(INDEX(Sources!$B$19:$B$1002, MATCH(C558, Sources!$C$19:$C$1002, 0))="Unused", "Source does not exist", IF(ISBLANK(D558), "Missing Post ID", IF(INDEX(Posts!$B$25:$B$1008, MATCH(D558, Posts!$D$25:$D$1008, 0))="Unused", "Post does not exist", "Valid"))))))</f>
        <v>Unused</v>
      </c>
      <c r="C558" s="193"/>
      <c r="D558" s="196"/>
    </row>
    <row r="559" ht="15.75" customHeight="1">
      <c r="B559" s="190" t="str">
        <f t="array" ref="B559">IF(OR(NOT($X$3="Pre-Defined"), AND(D552 &lt;&gt; "Yes", ROW(B559) - ROW($B$10) &gt;= General!$D$7)), "Unused", IF(CONCATENATE(C559:D559)="", "Required", IF(ISBLANK(C559), "Missing Source ID", IF(INDEX(Sources!$B$19:$B$1002, MATCH(C559, Sources!$C$19:$C$1002, 0))="Unused", "Source does not exist", IF(ISBLANK(D559), "Missing Post ID", IF(INDEX(Posts!$B$25:$B$1008, MATCH(D559, Posts!$D$25:$D$1008, 0))="Unused", "Post does not exist", "Valid"))))))</f>
        <v>Unused</v>
      </c>
      <c r="C559" s="212"/>
      <c r="D559" s="215"/>
    </row>
    <row r="560" ht="15.75" customHeight="1">
      <c r="B560" s="190" t="str">
        <f t="array" ref="B560">IF(OR(NOT($X$3="Pre-Defined"), AND(D553 &lt;&gt; "Yes", ROW(B560) - ROW($B$10) &gt;= General!$D$7)), "Unused", IF(CONCATENATE(C560:D560)="", "Required", IF(ISBLANK(C560), "Missing Source ID", IF(INDEX(Sources!$B$19:$B$1002, MATCH(C560, Sources!$C$19:$C$1002, 0))="Unused", "Source does not exist", IF(ISBLANK(D560), "Missing Post ID", IF(INDEX(Posts!$B$25:$B$1008, MATCH(D560, Posts!$D$25:$D$1008, 0))="Unused", "Post does not exist", "Valid"))))))</f>
        <v>Unused</v>
      </c>
      <c r="C560" s="193"/>
      <c r="D560" s="196"/>
    </row>
    <row r="561" ht="15.75" customHeight="1">
      <c r="B561" s="190" t="str">
        <f t="array" ref="B561">IF(OR(NOT($X$3="Pre-Defined"), AND(D554 &lt;&gt; "Yes", ROW(B561) - ROW($B$10) &gt;= General!$D$7)), "Unused", IF(CONCATENATE(C561:D561)="", "Required", IF(ISBLANK(C561), "Missing Source ID", IF(INDEX(Sources!$B$19:$B$1002, MATCH(C561, Sources!$C$19:$C$1002, 0))="Unused", "Source does not exist", IF(ISBLANK(D561), "Missing Post ID", IF(INDEX(Posts!$B$25:$B$1008, MATCH(D561, Posts!$D$25:$D$1008, 0))="Unused", "Post does not exist", "Valid"))))))</f>
        <v>Unused</v>
      </c>
      <c r="C561" s="212"/>
      <c r="D561" s="215"/>
    </row>
    <row r="562" ht="15.75" customHeight="1">
      <c r="B562" s="190" t="str">
        <f t="array" ref="B562">IF(OR(NOT($X$3="Pre-Defined"), AND(D555 &lt;&gt; "Yes", ROW(B562) - ROW($B$10) &gt;= General!$D$7)), "Unused", IF(CONCATENATE(C562:D562)="", "Required", IF(ISBLANK(C562), "Missing Source ID", IF(INDEX(Sources!$B$19:$B$1002, MATCH(C562, Sources!$C$19:$C$1002, 0))="Unused", "Source does not exist", IF(ISBLANK(D562), "Missing Post ID", IF(INDEX(Posts!$B$25:$B$1008, MATCH(D562, Posts!$D$25:$D$1008, 0))="Unused", "Post does not exist", "Valid"))))))</f>
        <v>Unused</v>
      </c>
      <c r="C562" s="193"/>
      <c r="D562" s="196"/>
    </row>
    <row r="563" ht="15.75" customHeight="1">
      <c r="B563" s="190" t="str">
        <f t="array" ref="B563">IF(OR(NOT($X$3="Pre-Defined"), AND(D556 &lt;&gt; "Yes", ROW(B563) - ROW($B$10) &gt;= General!$D$7)), "Unused", IF(CONCATENATE(C563:D563)="", "Required", IF(ISBLANK(C563), "Missing Source ID", IF(INDEX(Sources!$B$19:$B$1002, MATCH(C563, Sources!$C$19:$C$1002, 0))="Unused", "Source does not exist", IF(ISBLANK(D563), "Missing Post ID", IF(INDEX(Posts!$B$25:$B$1008, MATCH(D563, Posts!$D$25:$D$1008, 0))="Unused", "Post does not exist", "Valid"))))))</f>
        <v>Unused</v>
      </c>
      <c r="C563" s="212"/>
      <c r="D563" s="215"/>
    </row>
    <row r="564" ht="15.75" customHeight="1">
      <c r="B564" s="190" t="str">
        <f t="array" ref="B564">IF(OR(NOT($X$3="Pre-Defined"), AND(D557 &lt;&gt; "Yes", ROW(B564) - ROW($B$10) &gt;= General!$D$7)), "Unused", IF(CONCATENATE(C564:D564)="", "Required", IF(ISBLANK(C564), "Missing Source ID", IF(INDEX(Sources!$B$19:$B$1002, MATCH(C564, Sources!$C$19:$C$1002, 0))="Unused", "Source does not exist", IF(ISBLANK(D564), "Missing Post ID", IF(INDEX(Posts!$B$25:$B$1008, MATCH(D564, Posts!$D$25:$D$1008, 0))="Unused", "Post does not exist", "Valid"))))))</f>
        <v>Unused</v>
      </c>
      <c r="C564" s="193"/>
      <c r="D564" s="196"/>
    </row>
    <row r="565" ht="15.75" customHeight="1">
      <c r="B565" s="190" t="str">
        <f t="array" ref="B565">IF(OR(NOT($X$3="Pre-Defined"), AND(D558 &lt;&gt; "Yes", ROW(B565) - ROW($B$10) &gt;= General!$D$7)), "Unused", IF(CONCATENATE(C565:D565)="", "Required", IF(ISBLANK(C565), "Missing Source ID", IF(INDEX(Sources!$B$19:$B$1002, MATCH(C565, Sources!$C$19:$C$1002, 0))="Unused", "Source does not exist", IF(ISBLANK(D565), "Missing Post ID", IF(INDEX(Posts!$B$25:$B$1008, MATCH(D565, Posts!$D$25:$D$1008, 0))="Unused", "Post does not exist", "Valid"))))))</f>
        <v>Unused</v>
      </c>
      <c r="C565" s="212"/>
      <c r="D565" s="215"/>
    </row>
    <row r="566" ht="15.75" customHeight="1">
      <c r="B566" s="190" t="str">
        <f t="array" ref="B566">IF(OR(NOT($X$3="Pre-Defined"), AND(D559 &lt;&gt; "Yes", ROW(B566) - ROW($B$10) &gt;= General!$D$7)), "Unused", IF(CONCATENATE(C566:D566)="", "Required", IF(ISBLANK(C566), "Missing Source ID", IF(INDEX(Sources!$B$19:$B$1002, MATCH(C566, Sources!$C$19:$C$1002, 0))="Unused", "Source does not exist", IF(ISBLANK(D566), "Missing Post ID", IF(INDEX(Posts!$B$25:$B$1008, MATCH(D566, Posts!$D$25:$D$1008, 0))="Unused", "Post does not exist", "Valid"))))))</f>
        <v>Unused</v>
      </c>
      <c r="C566" s="193"/>
      <c r="D566" s="196"/>
    </row>
    <row r="567" ht="15.75" customHeight="1">
      <c r="B567" s="190" t="str">
        <f t="array" ref="B567">IF(OR(NOT($X$3="Pre-Defined"), AND(D560 &lt;&gt; "Yes", ROW(B567) - ROW($B$10) &gt;= General!$D$7)), "Unused", IF(CONCATENATE(C567:D567)="", "Required", IF(ISBLANK(C567), "Missing Source ID", IF(INDEX(Sources!$B$19:$B$1002, MATCH(C567, Sources!$C$19:$C$1002, 0))="Unused", "Source does not exist", IF(ISBLANK(D567), "Missing Post ID", IF(INDEX(Posts!$B$25:$B$1008, MATCH(D567, Posts!$D$25:$D$1008, 0))="Unused", "Post does not exist", "Valid"))))))</f>
        <v>Unused</v>
      </c>
      <c r="C567" s="212"/>
      <c r="D567" s="215"/>
    </row>
    <row r="568" ht="15.75" customHeight="1">
      <c r="B568" s="190" t="str">
        <f t="array" ref="B568">IF(OR(NOT($X$3="Pre-Defined"), AND(D561 &lt;&gt; "Yes", ROW(B568) - ROW($B$10) &gt;= General!$D$7)), "Unused", IF(CONCATENATE(C568:D568)="", "Required", IF(ISBLANK(C568), "Missing Source ID", IF(INDEX(Sources!$B$19:$B$1002, MATCH(C568, Sources!$C$19:$C$1002, 0))="Unused", "Source does not exist", IF(ISBLANK(D568), "Missing Post ID", IF(INDEX(Posts!$B$25:$B$1008, MATCH(D568, Posts!$D$25:$D$1008, 0))="Unused", "Post does not exist", "Valid"))))))</f>
        <v>Unused</v>
      </c>
      <c r="C568" s="193"/>
      <c r="D568" s="196"/>
    </row>
    <row r="569" ht="15.75" customHeight="1">
      <c r="B569" s="190" t="str">
        <f t="array" ref="B569">IF(OR(NOT($X$3="Pre-Defined"), AND(D562 &lt;&gt; "Yes", ROW(B569) - ROW($B$10) &gt;= General!$D$7)), "Unused", IF(CONCATENATE(C569:D569)="", "Required", IF(ISBLANK(C569), "Missing Source ID", IF(INDEX(Sources!$B$19:$B$1002, MATCH(C569, Sources!$C$19:$C$1002, 0))="Unused", "Source does not exist", IF(ISBLANK(D569), "Missing Post ID", IF(INDEX(Posts!$B$25:$B$1008, MATCH(D569, Posts!$D$25:$D$1008, 0))="Unused", "Post does not exist", "Valid"))))))</f>
        <v>Unused</v>
      </c>
      <c r="C569" s="212"/>
      <c r="D569" s="215"/>
    </row>
    <row r="570" ht="15.75" customHeight="1">
      <c r="B570" s="190" t="str">
        <f t="array" ref="B570">IF(OR(NOT($X$3="Pre-Defined"), AND(D563 &lt;&gt; "Yes", ROW(B570) - ROW($B$10) &gt;= General!$D$7)), "Unused", IF(CONCATENATE(C570:D570)="", "Required", IF(ISBLANK(C570), "Missing Source ID", IF(INDEX(Sources!$B$19:$B$1002, MATCH(C570, Sources!$C$19:$C$1002, 0))="Unused", "Source does not exist", IF(ISBLANK(D570), "Missing Post ID", IF(INDEX(Posts!$B$25:$B$1008, MATCH(D570, Posts!$D$25:$D$1008, 0))="Unused", "Post does not exist", "Valid"))))))</f>
        <v>Unused</v>
      </c>
      <c r="C570" s="193"/>
      <c r="D570" s="196"/>
    </row>
    <row r="571" ht="15.75" customHeight="1">
      <c r="B571" s="190" t="str">
        <f t="array" ref="B571">IF(OR(NOT($X$3="Pre-Defined"), AND(D564 &lt;&gt; "Yes", ROW(B571) - ROW($B$10) &gt;= General!$D$7)), "Unused", IF(CONCATENATE(C571:D571)="", "Required", IF(ISBLANK(C571), "Missing Source ID", IF(INDEX(Sources!$B$19:$B$1002, MATCH(C571, Sources!$C$19:$C$1002, 0))="Unused", "Source does not exist", IF(ISBLANK(D571), "Missing Post ID", IF(INDEX(Posts!$B$25:$B$1008, MATCH(D571, Posts!$D$25:$D$1008, 0))="Unused", "Post does not exist", "Valid"))))))</f>
        <v>Unused</v>
      </c>
      <c r="C571" s="212"/>
      <c r="D571" s="215"/>
    </row>
    <row r="572" ht="15.75" customHeight="1">
      <c r="B572" s="190" t="str">
        <f t="array" ref="B572">IF(OR(NOT($X$3="Pre-Defined"), AND(D565 &lt;&gt; "Yes", ROW(B572) - ROW($B$10) &gt;= General!$D$7)), "Unused", IF(CONCATENATE(C572:D572)="", "Required", IF(ISBLANK(C572), "Missing Source ID", IF(INDEX(Sources!$B$19:$B$1002, MATCH(C572, Sources!$C$19:$C$1002, 0))="Unused", "Source does not exist", IF(ISBLANK(D572), "Missing Post ID", IF(INDEX(Posts!$B$25:$B$1008, MATCH(D572, Posts!$D$25:$D$1008, 0))="Unused", "Post does not exist", "Valid"))))))</f>
        <v>Unused</v>
      </c>
      <c r="C572" s="193"/>
      <c r="D572" s="196"/>
    </row>
    <row r="573" ht="15.75" customHeight="1">
      <c r="B573" s="190" t="str">
        <f t="array" ref="B573">IF(OR(NOT($X$3="Pre-Defined"), AND(D566 &lt;&gt; "Yes", ROW(B573) - ROW($B$10) &gt;= General!$D$7)), "Unused", IF(CONCATENATE(C573:D573)="", "Required", IF(ISBLANK(C573), "Missing Source ID", IF(INDEX(Sources!$B$19:$B$1002, MATCH(C573, Sources!$C$19:$C$1002, 0))="Unused", "Source does not exist", IF(ISBLANK(D573), "Missing Post ID", IF(INDEX(Posts!$B$25:$B$1008, MATCH(D573, Posts!$D$25:$D$1008, 0))="Unused", "Post does not exist", "Valid"))))))</f>
        <v>Unused</v>
      </c>
      <c r="C573" s="212"/>
      <c r="D573" s="215"/>
    </row>
    <row r="574" ht="15.75" customHeight="1">
      <c r="B574" s="190" t="str">
        <f t="array" ref="B574">IF(OR(NOT($X$3="Pre-Defined"), AND(D567 &lt;&gt; "Yes", ROW(B574) - ROW($B$10) &gt;= General!$D$7)), "Unused", IF(CONCATENATE(C574:D574)="", "Required", IF(ISBLANK(C574), "Missing Source ID", IF(INDEX(Sources!$B$19:$B$1002, MATCH(C574, Sources!$C$19:$C$1002, 0))="Unused", "Source does not exist", IF(ISBLANK(D574), "Missing Post ID", IF(INDEX(Posts!$B$25:$B$1008, MATCH(D574, Posts!$D$25:$D$1008, 0))="Unused", "Post does not exist", "Valid"))))))</f>
        <v>Unused</v>
      </c>
      <c r="C574" s="193"/>
      <c r="D574" s="196"/>
    </row>
    <row r="575" ht="15.75" customHeight="1">
      <c r="B575" s="190" t="str">
        <f t="array" ref="B575">IF(OR(NOT($X$3="Pre-Defined"), AND(D568 &lt;&gt; "Yes", ROW(B575) - ROW($B$10) &gt;= General!$D$7)), "Unused", IF(CONCATENATE(C575:D575)="", "Required", IF(ISBLANK(C575), "Missing Source ID", IF(INDEX(Sources!$B$19:$B$1002, MATCH(C575, Sources!$C$19:$C$1002, 0))="Unused", "Source does not exist", IF(ISBLANK(D575), "Missing Post ID", IF(INDEX(Posts!$B$25:$B$1008, MATCH(D575, Posts!$D$25:$D$1008, 0))="Unused", "Post does not exist", "Valid"))))))</f>
        <v>Unused</v>
      </c>
      <c r="C575" s="212"/>
      <c r="D575" s="215"/>
    </row>
    <row r="576" ht="15.75" customHeight="1">
      <c r="B576" s="190" t="str">
        <f t="array" ref="B576">IF(OR(NOT($X$3="Pre-Defined"), AND(D569 &lt;&gt; "Yes", ROW(B576) - ROW($B$10) &gt;= General!$D$7)), "Unused", IF(CONCATENATE(C576:D576)="", "Required", IF(ISBLANK(C576), "Missing Source ID", IF(INDEX(Sources!$B$19:$B$1002, MATCH(C576, Sources!$C$19:$C$1002, 0))="Unused", "Source does not exist", IF(ISBLANK(D576), "Missing Post ID", IF(INDEX(Posts!$B$25:$B$1008, MATCH(D576, Posts!$D$25:$D$1008, 0))="Unused", "Post does not exist", "Valid"))))))</f>
        <v>Unused</v>
      </c>
      <c r="C576" s="193"/>
      <c r="D576" s="196"/>
    </row>
    <row r="577" ht="15.75" customHeight="1">
      <c r="B577" s="190" t="str">
        <f t="array" ref="B577">IF(OR(NOT($X$3="Pre-Defined"), AND(D570 &lt;&gt; "Yes", ROW(B577) - ROW($B$10) &gt;= General!$D$7)), "Unused", IF(CONCATENATE(C577:D577)="", "Required", IF(ISBLANK(C577), "Missing Source ID", IF(INDEX(Sources!$B$19:$B$1002, MATCH(C577, Sources!$C$19:$C$1002, 0))="Unused", "Source does not exist", IF(ISBLANK(D577), "Missing Post ID", IF(INDEX(Posts!$B$25:$B$1008, MATCH(D577, Posts!$D$25:$D$1008, 0))="Unused", "Post does not exist", "Valid"))))))</f>
        <v>Unused</v>
      </c>
      <c r="C577" s="212"/>
      <c r="D577" s="215"/>
    </row>
    <row r="578" ht="15.75" customHeight="1">
      <c r="B578" s="190" t="str">
        <f t="array" ref="B578">IF(OR(NOT($X$3="Pre-Defined"), AND(D571 &lt;&gt; "Yes", ROW(B578) - ROW($B$10) &gt;= General!$D$7)), "Unused", IF(CONCATENATE(C578:D578)="", "Required", IF(ISBLANK(C578), "Missing Source ID", IF(INDEX(Sources!$B$19:$B$1002, MATCH(C578, Sources!$C$19:$C$1002, 0))="Unused", "Source does not exist", IF(ISBLANK(D578), "Missing Post ID", IF(INDEX(Posts!$B$25:$B$1008, MATCH(D578, Posts!$D$25:$D$1008, 0))="Unused", "Post does not exist", "Valid"))))))</f>
        <v>Unused</v>
      </c>
      <c r="C578" s="193"/>
      <c r="D578" s="196"/>
    </row>
    <row r="579" ht="15.75" customHeight="1">
      <c r="B579" s="190" t="str">
        <f t="array" ref="B579">IF(OR(NOT($X$3="Pre-Defined"), AND(D572 &lt;&gt; "Yes", ROW(B579) - ROW($B$10) &gt;= General!$D$7)), "Unused", IF(CONCATENATE(C579:D579)="", "Required", IF(ISBLANK(C579), "Missing Source ID", IF(INDEX(Sources!$B$19:$B$1002, MATCH(C579, Sources!$C$19:$C$1002, 0))="Unused", "Source does not exist", IF(ISBLANK(D579), "Missing Post ID", IF(INDEX(Posts!$B$25:$B$1008, MATCH(D579, Posts!$D$25:$D$1008, 0))="Unused", "Post does not exist", "Valid"))))))</f>
        <v>Unused</v>
      </c>
      <c r="C579" s="212"/>
      <c r="D579" s="215"/>
    </row>
    <row r="580" ht="15.75" customHeight="1">
      <c r="B580" s="190" t="str">
        <f t="array" ref="B580">IF(OR(NOT($X$3="Pre-Defined"), AND(D573 &lt;&gt; "Yes", ROW(B580) - ROW($B$10) &gt;= General!$D$7)), "Unused", IF(CONCATENATE(C580:D580)="", "Required", IF(ISBLANK(C580), "Missing Source ID", IF(INDEX(Sources!$B$19:$B$1002, MATCH(C580, Sources!$C$19:$C$1002, 0))="Unused", "Source does not exist", IF(ISBLANK(D580), "Missing Post ID", IF(INDEX(Posts!$B$25:$B$1008, MATCH(D580, Posts!$D$25:$D$1008, 0))="Unused", "Post does not exist", "Valid"))))))</f>
        <v>Unused</v>
      </c>
      <c r="C580" s="193"/>
      <c r="D580" s="196"/>
    </row>
    <row r="581" ht="15.75" customHeight="1">
      <c r="B581" s="190" t="str">
        <f t="array" ref="B581">IF(OR(NOT($X$3="Pre-Defined"), AND(D574 &lt;&gt; "Yes", ROW(B581) - ROW($B$10) &gt;= General!$D$7)), "Unused", IF(CONCATENATE(C581:D581)="", "Required", IF(ISBLANK(C581), "Missing Source ID", IF(INDEX(Sources!$B$19:$B$1002, MATCH(C581, Sources!$C$19:$C$1002, 0))="Unused", "Source does not exist", IF(ISBLANK(D581), "Missing Post ID", IF(INDEX(Posts!$B$25:$B$1008, MATCH(D581, Posts!$D$25:$D$1008, 0))="Unused", "Post does not exist", "Valid"))))))</f>
        <v>Unused</v>
      </c>
      <c r="C581" s="212"/>
      <c r="D581" s="215"/>
    </row>
    <row r="582" ht="15.75" customHeight="1">
      <c r="B582" s="190" t="str">
        <f t="array" ref="B582">IF(OR(NOT($X$3="Pre-Defined"), AND(D575 &lt;&gt; "Yes", ROW(B582) - ROW($B$10) &gt;= General!$D$7)), "Unused", IF(CONCATENATE(C582:D582)="", "Required", IF(ISBLANK(C582), "Missing Source ID", IF(INDEX(Sources!$B$19:$B$1002, MATCH(C582, Sources!$C$19:$C$1002, 0))="Unused", "Source does not exist", IF(ISBLANK(D582), "Missing Post ID", IF(INDEX(Posts!$B$25:$B$1008, MATCH(D582, Posts!$D$25:$D$1008, 0))="Unused", "Post does not exist", "Valid"))))))</f>
        <v>Unused</v>
      </c>
      <c r="C582" s="193"/>
      <c r="D582" s="196"/>
    </row>
    <row r="583" ht="15.75" customHeight="1">
      <c r="B583" s="190" t="str">
        <f t="array" ref="B583">IF(OR(NOT($X$3="Pre-Defined"), AND(D576 &lt;&gt; "Yes", ROW(B583) - ROW($B$10) &gt;= General!$D$7)), "Unused", IF(CONCATENATE(C583:D583)="", "Required", IF(ISBLANK(C583), "Missing Source ID", IF(INDEX(Sources!$B$19:$B$1002, MATCH(C583, Sources!$C$19:$C$1002, 0))="Unused", "Source does not exist", IF(ISBLANK(D583), "Missing Post ID", IF(INDEX(Posts!$B$25:$B$1008, MATCH(D583, Posts!$D$25:$D$1008, 0))="Unused", "Post does not exist", "Valid"))))))</f>
        <v>Unused</v>
      </c>
      <c r="C583" s="212"/>
      <c r="D583" s="215"/>
    </row>
    <row r="584" ht="15.75" customHeight="1">
      <c r="B584" s="190" t="str">
        <f t="array" ref="B584">IF(OR(NOT($X$3="Pre-Defined"), AND(D577 &lt;&gt; "Yes", ROW(B584) - ROW($B$10) &gt;= General!$D$7)), "Unused", IF(CONCATENATE(C584:D584)="", "Required", IF(ISBLANK(C584), "Missing Source ID", IF(INDEX(Sources!$B$19:$B$1002, MATCH(C584, Sources!$C$19:$C$1002, 0))="Unused", "Source does not exist", IF(ISBLANK(D584), "Missing Post ID", IF(INDEX(Posts!$B$25:$B$1008, MATCH(D584, Posts!$D$25:$D$1008, 0))="Unused", "Post does not exist", "Valid"))))))</f>
        <v>Unused</v>
      </c>
      <c r="C584" s="193"/>
      <c r="D584" s="196"/>
    </row>
    <row r="585" ht="15.75" customHeight="1">
      <c r="B585" s="190" t="str">
        <f t="array" ref="B585">IF(OR(NOT($X$3="Pre-Defined"), AND(D578 &lt;&gt; "Yes", ROW(B585) - ROW($B$10) &gt;= General!$D$7)), "Unused", IF(CONCATENATE(C585:D585)="", "Required", IF(ISBLANK(C585), "Missing Source ID", IF(INDEX(Sources!$B$19:$B$1002, MATCH(C585, Sources!$C$19:$C$1002, 0))="Unused", "Source does not exist", IF(ISBLANK(D585), "Missing Post ID", IF(INDEX(Posts!$B$25:$B$1008, MATCH(D585, Posts!$D$25:$D$1008, 0))="Unused", "Post does not exist", "Valid"))))))</f>
        <v>Unused</v>
      </c>
      <c r="C585" s="212"/>
      <c r="D585" s="215"/>
    </row>
    <row r="586" ht="15.75" customHeight="1">
      <c r="B586" s="190" t="str">
        <f t="array" ref="B586">IF(OR(NOT($X$3="Pre-Defined"), AND(D579 &lt;&gt; "Yes", ROW(B586) - ROW($B$10) &gt;= General!$D$7)), "Unused", IF(CONCATENATE(C586:D586)="", "Required", IF(ISBLANK(C586), "Missing Source ID", IF(INDEX(Sources!$B$19:$B$1002, MATCH(C586, Sources!$C$19:$C$1002, 0))="Unused", "Source does not exist", IF(ISBLANK(D586), "Missing Post ID", IF(INDEX(Posts!$B$25:$B$1008, MATCH(D586, Posts!$D$25:$D$1008, 0))="Unused", "Post does not exist", "Valid"))))))</f>
        <v>Unused</v>
      </c>
      <c r="C586" s="193"/>
      <c r="D586" s="196"/>
    </row>
    <row r="587" ht="15.75" customHeight="1">
      <c r="B587" s="190" t="str">
        <f t="array" ref="B587">IF(OR(NOT($X$3="Pre-Defined"), AND(D580 &lt;&gt; "Yes", ROW(B587) - ROW($B$10) &gt;= General!$D$7)), "Unused", IF(CONCATENATE(C587:D587)="", "Required", IF(ISBLANK(C587), "Missing Source ID", IF(INDEX(Sources!$B$19:$B$1002, MATCH(C587, Sources!$C$19:$C$1002, 0))="Unused", "Source does not exist", IF(ISBLANK(D587), "Missing Post ID", IF(INDEX(Posts!$B$25:$B$1008, MATCH(D587, Posts!$D$25:$D$1008, 0))="Unused", "Post does not exist", "Valid"))))))</f>
        <v>Unused</v>
      </c>
      <c r="C587" s="212"/>
      <c r="D587" s="215"/>
    </row>
    <row r="588" ht="15.75" customHeight="1">
      <c r="B588" s="190" t="str">
        <f t="array" ref="B588">IF(OR(NOT($X$3="Pre-Defined"), AND(D581 &lt;&gt; "Yes", ROW(B588) - ROW($B$10) &gt;= General!$D$7)), "Unused", IF(CONCATENATE(C588:D588)="", "Required", IF(ISBLANK(C588), "Missing Source ID", IF(INDEX(Sources!$B$19:$B$1002, MATCH(C588, Sources!$C$19:$C$1002, 0))="Unused", "Source does not exist", IF(ISBLANK(D588), "Missing Post ID", IF(INDEX(Posts!$B$25:$B$1008, MATCH(D588, Posts!$D$25:$D$1008, 0))="Unused", "Post does not exist", "Valid"))))))</f>
        <v>Unused</v>
      </c>
      <c r="C588" s="193"/>
      <c r="D588" s="196"/>
    </row>
    <row r="589" ht="15.75" customHeight="1">
      <c r="B589" s="190" t="str">
        <f t="array" ref="B589">IF(OR(NOT($X$3="Pre-Defined"), AND(D582 &lt;&gt; "Yes", ROW(B589) - ROW($B$10) &gt;= General!$D$7)), "Unused", IF(CONCATENATE(C589:D589)="", "Required", IF(ISBLANK(C589), "Missing Source ID", IF(INDEX(Sources!$B$19:$B$1002, MATCH(C589, Sources!$C$19:$C$1002, 0))="Unused", "Source does not exist", IF(ISBLANK(D589), "Missing Post ID", IF(INDEX(Posts!$B$25:$B$1008, MATCH(D589, Posts!$D$25:$D$1008, 0))="Unused", "Post does not exist", "Valid"))))))</f>
        <v>Unused</v>
      </c>
      <c r="C589" s="212"/>
      <c r="D589" s="215"/>
    </row>
    <row r="590" ht="15.75" customHeight="1">
      <c r="B590" s="190" t="str">
        <f t="array" ref="B590">IF(OR(NOT($X$3="Pre-Defined"), AND(D583 &lt;&gt; "Yes", ROW(B590) - ROW($B$10) &gt;= General!$D$7)), "Unused", IF(CONCATENATE(C590:D590)="", "Required", IF(ISBLANK(C590), "Missing Source ID", IF(INDEX(Sources!$B$19:$B$1002, MATCH(C590, Sources!$C$19:$C$1002, 0))="Unused", "Source does not exist", IF(ISBLANK(D590), "Missing Post ID", IF(INDEX(Posts!$B$25:$B$1008, MATCH(D590, Posts!$D$25:$D$1008, 0))="Unused", "Post does not exist", "Valid"))))))</f>
        <v>Unused</v>
      </c>
      <c r="C590" s="193"/>
      <c r="D590" s="196"/>
    </row>
    <row r="591" ht="15.75" customHeight="1">
      <c r="B591" s="190" t="str">
        <f t="array" ref="B591">IF(OR(NOT($X$3="Pre-Defined"), AND(D584 &lt;&gt; "Yes", ROW(B591) - ROW($B$10) &gt;= General!$D$7)), "Unused", IF(CONCATENATE(C591:D591)="", "Required", IF(ISBLANK(C591), "Missing Source ID", IF(INDEX(Sources!$B$19:$B$1002, MATCH(C591, Sources!$C$19:$C$1002, 0))="Unused", "Source does not exist", IF(ISBLANK(D591), "Missing Post ID", IF(INDEX(Posts!$B$25:$B$1008, MATCH(D591, Posts!$D$25:$D$1008, 0))="Unused", "Post does not exist", "Valid"))))))</f>
        <v>Unused</v>
      </c>
      <c r="C591" s="212"/>
      <c r="D591" s="215"/>
    </row>
    <row r="592" ht="15.75" customHeight="1">
      <c r="B592" s="190" t="str">
        <f t="array" ref="B592">IF(OR(NOT($X$3="Pre-Defined"), AND(D585 &lt;&gt; "Yes", ROW(B592) - ROW($B$10) &gt;= General!$D$7)), "Unused", IF(CONCATENATE(C592:D592)="", "Required", IF(ISBLANK(C592), "Missing Source ID", IF(INDEX(Sources!$B$19:$B$1002, MATCH(C592, Sources!$C$19:$C$1002, 0))="Unused", "Source does not exist", IF(ISBLANK(D592), "Missing Post ID", IF(INDEX(Posts!$B$25:$B$1008, MATCH(D592, Posts!$D$25:$D$1008, 0))="Unused", "Post does not exist", "Valid"))))))</f>
        <v>Unused</v>
      </c>
      <c r="C592" s="193"/>
      <c r="D592" s="196"/>
    </row>
    <row r="593" ht="15.75" customHeight="1">
      <c r="B593" s="190" t="str">
        <f t="array" ref="B593">IF(OR(NOT($X$3="Pre-Defined"), AND(D586 &lt;&gt; "Yes", ROW(B593) - ROW($B$10) &gt;= General!$D$7)), "Unused", IF(CONCATENATE(C593:D593)="", "Required", IF(ISBLANK(C593), "Missing Source ID", IF(INDEX(Sources!$B$19:$B$1002, MATCH(C593, Sources!$C$19:$C$1002, 0))="Unused", "Source does not exist", IF(ISBLANK(D593), "Missing Post ID", IF(INDEX(Posts!$B$25:$B$1008, MATCH(D593, Posts!$D$25:$D$1008, 0))="Unused", "Post does not exist", "Valid"))))))</f>
        <v>Unused</v>
      </c>
      <c r="C593" s="212"/>
      <c r="D593" s="215"/>
    </row>
    <row r="594" ht="15.75" customHeight="1">
      <c r="B594" s="190" t="str">
        <f t="array" ref="B594">IF(OR(NOT($X$3="Pre-Defined"), AND(D587 &lt;&gt; "Yes", ROW(B594) - ROW($B$10) &gt;= General!$D$7)), "Unused", IF(CONCATENATE(C594:D594)="", "Required", IF(ISBLANK(C594), "Missing Source ID", IF(INDEX(Sources!$B$19:$B$1002, MATCH(C594, Sources!$C$19:$C$1002, 0))="Unused", "Source does not exist", IF(ISBLANK(D594), "Missing Post ID", IF(INDEX(Posts!$B$25:$B$1008, MATCH(D594, Posts!$D$25:$D$1008, 0))="Unused", "Post does not exist", "Valid"))))))</f>
        <v>Unused</v>
      </c>
      <c r="C594" s="193"/>
      <c r="D594" s="196"/>
    </row>
    <row r="595" ht="15.75" customHeight="1">
      <c r="B595" s="190" t="str">
        <f t="array" ref="B595">IF(OR(NOT($X$3="Pre-Defined"), AND(D588 &lt;&gt; "Yes", ROW(B595) - ROW($B$10) &gt;= General!$D$7)), "Unused", IF(CONCATENATE(C595:D595)="", "Required", IF(ISBLANK(C595), "Missing Source ID", IF(INDEX(Sources!$B$19:$B$1002, MATCH(C595, Sources!$C$19:$C$1002, 0))="Unused", "Source does not exist", IF(ISBLANK(D595), "Missing Post ID", IF(INDEX(Posts!$B$25:$B$1008, MATCH(D595, Posts!$D$25:$D$1008, 0))="Unused", "Post does not exist", "Valid"))))))</f>
        <v>Unused</v>
      </c>
      <c r="C595" s="212"/>
      <c r="D595" s="215"/>
    </row>
    <row r="596" ht="15.75" customHeight="1">
      <c r="B596" s="190" t="str">
        <f t="array" ref="B596">IF(OR(NOT($X$3="Pre-Defined"), AND(D589 &lt;&gt; "Yes", ROW(B596) - ROW($B$10) &gt;= General!$D$7)), "Unused", IF(CONCATENATE(C596:D596)="", "Required", IF(ISBLANK(C596), "Missing Source ID", IF(INDEX(Sources!$B$19:$B$1002, MATCH(C596, Sources!$C$19:$C$1002, 0))="Unused", "Source does not exist", IF(ISBLANK(D596), "Missing Post ID", IF(INDEX(Posts!$B$25:$B$1008, MATCH(D596, Posts!$D$25:$D$1008, 0))="Unused", "Post does not exist", "Valid"))))))</f>
        <v>Unused</v>
      </c>
      <c r="C596" s="193"/>
      <c r="D596" s="196"/>
    </row>
    <row r="597" ht="15.75" customHeight="1">
      <c r="B597" s="190" t="str">
        <f t="array" ref="B597">IF(OR(NOT($X$3="Pre-Defined"), AND(D590 &lt;&gt; "Yes", ROW(B597) - ROW($B$10) &gt;= General!$D$7)), "Unused", IF(CONCATENATE(C597:D597)="", "Required", IF(ISBLANK(C597), "Missing Source ID", IF(INDEX(Sources!$B$19:$B$1002, MATCH(C597, Sources!$C$19:$C$1002, 0))="Unused", "Source does not exist", IF(ISBLANK(D597), "Missing Post ID", IF(INDEX(Posts!$B$25:$B$1008, MATCH(D597, Posts!$D$25:$D$1008, 0))="Unused", "Post does not exist", "Valid"))))))</f>
        <v>Unused</v>
      </c>
      <c r="C597" s="212"/>
      <c r="D597" s="215"/>
    </row>
    <row r="598" ht="15.75" customHeight="1">
      <c r="B598" s="190" t="str">
        <f t="array" ref="B598">IF(OR(NOT($X$3="Pre-Defined"), AND(D591 &lt;&gt; "Yes", ROW(B598) - ROW($B$10) &gt;= General!$D$7)), "Unused", IF(CONCATENATE(C598:D598)="", "Required", IF(ISBLANK(C598), "Missing Source ID", IF(INDEX(Sources!$B$19:$B$1002, MATCH(C598, Sources!$C$19:$C$1002, 0))="Unused", "Source does not exist", IF(ISBLANK(D598), "Missing Post ID", IF(INDEX(Posts!$B$25:$B$1008, MATCH(D598, Posts!$D$25:$D$1008, 0))="Unused", "Post does not exist", "Valid"))))))</f>
        <v>Unused</v>
      </c>
      <c r="C598" s="193"/>
      <c r="D598" s="196"/>
    </row>
    <row r="599" ht="15.75" customHeight="1">
      <c r="B599" s="190" t="str">
        <f t="array" ref="B599">IF(OR(NOT($X$3="Pre-Defined"), AND(D592 &lt;&gt; "Yes", ROW(B599) - ROW($B$10) &gt;= General!$D$7)), "Unused", IF(CONCATENATE(C599:D599)="", "Required", IF(ISBLANK(C599), "Missing Source ID", IF(INDEX(Sources!$B$19:$B$1002, MATCH(C599, Sources!$C$19:$C$1002, 0))="Unused", "Source does not exist", IF(ISBLANK(D599), "Missing Post ID", IF(INDEX(Posts!$B$25:$B$1008, MATCH(D599, Posts!$D$25:$D$1008, 0))="Unused", "Post does not exist", "Valid"))))))</f>
        <v>Unused</v>
      </c>
      <c r="C599" s="212"/>
      <c r="D599" s="215"/>
    </row>
    <row r="600" ht="15.75" customHeight="1">
      <c r="B600" s="190" t="str">
        <f t="array" ref="B600">IF(OR(NOT($X$3="Pre-Defined"), AND(D593 &lt;&gt; "Yes", ROW(B600) - ROW($B$10) &gt;= General!$D$7)), "Unused", IF(CONCATENATE(C600:D600)="", "Required", IF(ISBLANK(C600), "Missing Source ID", IF(INDEX(Sources!$B$19:$B$1002, MATCH(C600, Sources!$C$19:$C$1002, 0))="Unused", "Source does not exist", IF(ISBLANK(D600), "Missing Post ID", IF(INDEX(Posts!$B$25:$B$1008, MATCH(D600, Posts!$D$25:$D$1008, 0))="Unused", "Post does not exist", "Valid"))))))</f>
        <v>Unused</v>
      </c>
      <c r="C600" s="193"/>
      <c r="D600" s="196"/>
    </row>
    <row r="601" ht="15.75" customHeight="1">
      <c r="B601" s="190" t="str">
        <f t="array" ref="B601">IF(OR(NOT($X$3="Pre-Defined"), AND(D594 &lt;&gt; "Yes", ROW(B601) - ROW($B$10) &gt;= General!$D$7)), "Unused", IF(CONCATENATE(C601:D601)="", "Required", IF(ISBLANK(C601), "Missing Source ID", IF(INDEX(Sources!$B$19:$B$1002, MATCH(C601, Sources!$C$19:$C$1002, 0))="Unused", "Source does not exist", IF(ISBLANK(D601), "Missing Post ID", IF(INDEX(Posts!$B$25:$B$1008, MATCH(D601, Posts!$D$25:$D$1008, 0))="Unused", "Post does not exist", "Valid"))))))</f>
        <v>Unused</v>
      </c>
      <c r="C601" s="212"/>
      <c r="D601" s="215"/>
    </row>
    <row r="602" ht="15.75" customHeight="1">
      <c r="B602" s="190" t="str">
        <f t="array" ref="B602">IF(OR(NOT($X$3="Pre-Defined"), AND(D595 &lt;&gt; "Yes", ROW(B602) - ROW($B$10) &gt;= General!$D$7)), "Unused", IF(CONCATENATE(C602:D602)="", "Required", IF(ISBLANK(C602), "Missing Source ID", IF(INDEX(Sources!$B$19:$B$1002, MATCH(C602, Sources!$C$19:$C$1002, 0))="Unused", "Source does not exist", IF(ISBLANK(D602), "Missing Post ID", IF(INDEX(Posts!$B$25:$B$1008, MATCH(D602, Posts!$D$25:$D$1008, 0))="Unused", "Post does not exist", "Valid"))))))</f>
        <v>Unused</v>
      </c>
      <c r="C602" s="193"/>
      <c r="D602" s="196"/>
    </row>
    <row r="603" ht="15.75" customHeight="1">
      <c r="B603" s="190" t="str">
        <f t="array" ref="B603">IF(OR(NOT($X$3="Pre-Defined"), AND(D596 &lt;&gt; "Yes", ROW(B603) - ROW($B$10) &gt;= General!$D$7)), "Unused", IF(CONCATENATE(C603:D603)="", "Required", IF(ISBLANK(C603), "Missing Source ID", IF(INDEX(Sources!$B$19:$B$1002, MATCH(C603, Sources!$C$19:$C$1002, 0))="Unused", "Source does not exist", IF(ISBLANK(D603), "Missing Post ID", IF(INDEX(Posts!$B$25:$B$1008, MATCH(D603, Posts!$D$25:$D$1008, 0))="Unused", "Post does not exist", "Valid"))))))</f>
        <v>Unused</v>
      </c>
      <c r="C603" s="212"/>
      <c r="D603" s="215"/>
    </row>
    <row r="604" ht="15.75" customHeight="1">
      <c r="B604" s="190" t="str">
        <f t="array" ref="B604">IF(OR(NOT($X$3="Pre-Defined"), AND(D597 &lt;&gt; "Yes", ROW(B604) - ROW($B$10) &gt;= General!$D$7)), "Unused", IF(CONCATENATE(C604:D604)="", "Required", IF(ISBLANK(C604), "Missing Source ID", IF(INDEX(Sources!$B$19:$B$1002, MATCH(C604, Sources!$C$19:$C$1002, 0))="Unused", "Source does not exist", IF(ISBLANK(D604), "Missing Post ID", IF(INDEX(Posts!$B$25:$B$1008, MATCH(D604, Posts!$D$25:$D$1008, 0))="Unused", "Post does not exist", "Valid"))))))</f>
        <v>Unused</v>
      </c>
      <c r="C604" s="193"/>
      <c r="D604" s="196"/>
    </row>
    <row r="605" ht="15.75" customHeight="1">
      <c r="B605" s="190" t="str">
        <f t="array" ref="B605">IF(OR(NOT($X$3="Pre-Defined"), AND(D598 &lt;&gt; "Yes", ROW(B605) - ROW($B$10) &gt;= General!$D$7)), "Unused", IF(CONCATENATE(C605:D605)="", "Required", IF(ISBLANK(C605), "Missing Source ID", IF(INDEX(Sources!$B$19:$B$1002, MATCH(C605, Sources!$C$19:$C$1002, 0))="Unused", "Source does not exist", IF(ISBLANK(D605), "Missing Post ID", IF(INDEX(Posts!$B$25:$B$1008, MATCH(D605, Posts!$D$25:$D$1008, 0))="Unused", "Post does not exist", "Valid"))))))</f>
        <v>Unused</v>
      </c>
      <c r="C605" s="212"/>
      <c r="D605" s="215"/>
    </row>
    <row r="606" ht="15.75" customHeight="1">
      <c r="B606" s="190" t="str">
        <f t="array" ref="B606">IF(OR(NOT($X$3="Pre-Defined"), AND(D599 &lt;&gt; "Yes", ROW(B606) - ROW($B$10) &gt;= General!$D$7)), "Unused", IF(CONCATENATE(C606:D606)="", "Required", IF(ISBLANK(C606), "Missing Source ID", IF(INDEX(Sources!$B$19:$B$1002, MATCH(C606, Sources!$C$19:$C$1002, 0))="Unused", "Source does not exist", IF(ISBLANK(D606), "Missing Post ID", IF(INDEX(Posts!$B$25:$B$1008, MATCH(D606, Posts!$D$25:$D$1008, 0))="Unused", "Post does not exist", "Valid"))))))</f>
        <v>Unused</v>
      </c>
      <c r="C606" s="193"/>
      <c r="D606" s="196"/>
    </row>
    <row r="607" ht="15.75" customHeight="1">
      <c r="B607" s="190" t="str">
        <f t="array" ref="B607">IF(OR(NOT($X$3="Pre-Defined"), AND(D600 &lt;&gt; "Yes", ROW(B607) - ROW($B$10) &gt;= General!$D$7)), "Unused", IF(CONCATENATE(C607:D607)="", "Required", IF(ISBLANK(C607), "Missing Source ID", IF(INDEX(Sources!$B$19:$B$1002, MATCH(C607, Sources!$C$19:$C$1002, 0))="Unused", "Source does not exist", IF(ISBLANK(D607), "Missing Post ID", IF(INDEX(Posts!$B$25:$B$1008, MATCH(D607, Posts!$D$25:$D$1008, 0))="Unused", "Post does not exist", "Valid"))))))</f>
        <v>Unused</v>
      </c>
      <c r="C607" s="212"/>
      <c r="D607" s="215"/>
    </row>
    <row r="608" ht="15.75" customHeight="1">
      <c r="B608" s="190" t="str">
        <f t="array" ref="B608">IF(OR(NOT($X$3="Pre-Defined"), AND(D601 &lt;&gt; "Yes", ROW(B608) - ROW($B$10) &gt;= General!$D$7)), "Unused", IF(CONCATENATE(C608:D608)="", "Required", IF(ISBLANK(C608), "Missing Source ID", IF(INDEX(Sources!$B$19:$B$1002, MATCH(C608, Sources!$C$19:$C$1002, 0))="Unused", "Source does not exist", IF(ISBLANK(D608), "Missing Post ID", IF(INDEX(Posts!$B$25:$B$1008, MATCH(D608, Posts!$D$25:$D$1008, 0))="Unused", "Post does not exist", "Valid"))))))</f>
        <v>Unused</v>
      </c>
      <c r="C608" s="193"/>
      <c r="D608" s="196"/>
    </row>
    <row r="609" ht="15.75" customHeight="1">
      <c r="B609" s="190" t="str">
        <f t="array" ref="B609">IF(OR(NOT($X$3="Pre-Defined"), AND(D602 &lt;&gt; "Yes", ROW(B609) - ROW($B$10) &gt;= General!$D$7)), "Unused", IF(CONCATENATE(C609:D609)="", "Required", IF(ISBLANK(C609), "Missing Source ID", IF(INDEX(Sources!$B$19:$B$1002, MATCH(C609, Sources!$C$19:$C$1002, 0))="Unused", "Source does not exist", IF(ISBLANK(D609), "Missing Post ID", IF(INDEX(Posts!$B$25:$B$1008, MATCH(D609, Posts!$D$25:$D$1008, 0))="Unused", "Post does not exist", "Valid"))))))</f>
        <v>Unused</v>
      </c>
      <c r="C609" s="212"/>
      <c r="D609" s="215"/>
    </row>
    <row r="610" ht="15.75" customHeight="1">
      <c r="B610" s="190" t="str">
        <f t="array" ref="B610">IF(OR(NOT($X$3="Pre-Defined"), AND(D603 &lt;&gt; "Yes", ROW(B610) - ROW($B$10) &gt;= General!$D$7)), "Unused", IF(CONCATENATE(C610:D610)="", "Required", IF(ISBLANK(C610), "Missing Source ID", IF(INDEX(Sources!$B$19:$B$1002, MATCH(C610, Sources!$C$19:$C$1002, 0))="Unused", "Source does not exist", IF(ISBLANK(D610), "Missing Post ID", IF(INDEX(Posts!$B$25:$B$1008, MATCH(D610, Posts!$D$25:$D$1008, 0))="Unused", "Post does not exist", "Valid"))))))</f>
        <v>Unused</v>
      </c>
      <c r="C610" s="193"/>
      <c r="D610" s="196"/>
    </row>
    <row r="611" ht="15.75" customHeight="1">
      <c r="B611" s="190" t="str">
        <f t="array" ref="B611">IF(OR(NOT($X$3="Pre-Defined"), AND(D604 &lt;&gt; "Yes", ROW(B611) - ROW($B$10) &gt;= General!$D$7)), "Unused", IF(CONCATENATE(C611:D611)="", "Required", IF(ISBLANK(C611), "Missing Source ID", IF(INDEX(Sources!$B$19:$B$1002, MATCH(C611, Sources!$C$19:$C$1002, 0))="Unused", "Source does not exist", IF(ISBLANK(D611), "Missing Post ID", IF(INDEX(Posts!$B$25:$B$1008, MATCH(D611, Posts!$D$25:$D$1008, 0))="Unused", "Post does not exist", "Valid"))))))</f>
        <v>Unused</v>
      </c>
      <c r="C611" s="212"/>
      <c r="D611" s="215"/>
    </row>
    <row r="612" ht="15.75" customHeight="1">
      <c r="B612" s="190" t="str">
        <f t="array" ref="B612">IF(OR(NOT($X$3="Pre-Defined"), AND(D605 &lt;&gt; "Yes", ROW(B612) - ROW($B$10) &gt;= General!$D$7)), "Unused", IF(CONCATENATE(C612:D612)="", "Required", IF(ISBLANK(C612), "Missing Source ID", IF(INDEX(Sources!$B$19:$B$1002, MATCH(C612, Sources!$C$19:$C$1002, 0))="Unused", "Source does not exist", IF(ISBLANK(D612), "Missing Post ID", IF(INDEX(Posts!$B$25:$B$1008, MATCH(D612, Posts!$D$25:$D$1008, 0))="Unused", "Post does not exist", "Valid"))))))</f>
        <v>Unused</v>
      </c>
      <c r="C612" s="193"/>
      <c r="D612" s="196"/>
    </row>
    <row r="613" ht="15.75" customHeight="1">
      <c r="B613" s="190" t="str">
        <f t="array" ref="B613">IF(OR(NOT($X$3="Pre-Defined"), AND(D606 &lt;&gt; "Yes", ROW(B613) - ROW($B$10) &gt;= General!$D$7)), "Unused", IF(CONCATENATE(C613:D613)="", "Required", IF(ISBLANK(C613), "Missing Source ID", IF(INDEX(Sources!$B$19:$B$1002, MATCH(C613, Sources!$C$19:$C$1002, 0))="Unused", "Source does not exist", IF(ISBLANK(D613), "Missing Post ID", IF(INDEX(Posts!$B$25:$B$1008, MATCH(D613, Posts!$D$25:$D$1008, 0))="Unused", "Post does not exist", "Valid"))))))</f>
        <v>Unused</v>
      </c>
      <c r="C613" s="212"/>
      <c r="D613" s="215"/>
    </row>
    <row r="614" ht="15.75" customHeight="1">
      <c r="B614" s="190" t="str">
        <f t="array" ref="B614">IF(OR(NOT($X$3="Pre-Defined"), AND(D607 &lt;&gt; "Yes", ROW(B614) - ROW($B$10) &gt;= General!$D$7)), "Unused", IF(CONCATENATE(C614:D614)="", "Required", IF(ISBLANK(C614), "Missing Source ID", IF(INDEX(Sources!$B$19:$B$1002, MATCH(C614, Sources!$C$19:$C$1002, 0))="Unused", "Source does not exist", IF(ISBLANK(D614), "Missing Post ID", IF(INDEX(Posts!$B$25:$B$1008, MATCH(D614, Posts!$D$25:$D$1008, 0))="Unused", "Post does not exist", "Valid"))))))</f>
        <v>Unused</v>
      </c>
      <c r="C614" s="193"/>
      <c r="D614" s="196"/>
    </row>
    <row r="615" ht="15.75" customHeight="1">
      <c r="B615" s="190" t="str">
        <f t="array" ref="B615">IF(OR(NOT($X$3="Pre-Defined"), AND(D608 &lt;&gt; "Yes", ROW(B615) - ROW($B$10) &gt;= General!$D$7)), "Unused", IF(CONCATENATE(C615:D615)="", "Required", IF(ISBLANK(C615), "Missing Source ID", IF(INDEX(Sources!$B$19:$B$1002, MATCH(C615, Sources!$C$19:$C$1002, 0))="Unused", "Source does not exist", IF(ISBLANK(D615), "Missing Post ID", IF(INDEX(Posts!$B$25:$B$1008, MATCH(D615, Posts!$D$25:$D$1008, 0))="Unused", "Post does not exist", "Valid"))))))</f>
        <v>Unused</v>
      </c>
      <c r="C615" s="212"/>
      <c r="D615" s="215"/>
    </row>
    <row r="616" ht="15.75" customHeight="1">
      <c r="B616" s="190" t="str">
        <f t="array" ref="B616">IF(OR(NOT($X$3="Pre-Defined"), AND(D609 &lt;&gt; "Yes", ROW(B616) - ROW($B$10) &gt;= General!$D$7)), "Unused", IF(CONCATENATE(C616:D616)="", "Required", IF(ISBLANK(C616), "Missing Source ID", IF(INDEX(Sources!$B$19:$B$1002, MATCH(C616, Sources!$C$19:$C$1002, 0))="Unused", "Source does not exist", IF(ISBLANK(D616), "Missing Post ID", IF(INDEX(Posts!$B$25:$B$1008, MATCH(D616, Posts!$D$25:$D$1008, 0))="Unused", "Post does not exist", "Valid"))))))</f>
        <v>Unused</v>
      </c>
      <c r="C616" s="193"/>
      <c r="D616" s="196"/>
    </row>
    <row r="617" ht="15.75" customHeight="1">
      <c r="B617" s="190" t="str">
        <f t="array" ref="B617">IF(OR(NOT($X$3="Pre-Defined"), AND(D610 &lt;&gt; "Yes", ROW(B617) - ROW($B$10) &gt;= General!$D$7)), "Unused", IF(CONCATENATE(C617:D617)="", "Required", IF(ISBLANK(C617), "Missing Source ID", IF(INDEX(Sources!$B$19:$B$1002, MATCH(C617, Sources!$C$19:$C$1002, 0))="Unused", "Source does not exist", IF(ISBLANK(D617), "Missing Post ID", IF(INDEX(Posts!$B$25:$B$1008, MATCH(D617, Posts!$D$25:$D$1008, 0))="Unused", "Post does not exist", "Valid"))))))</f>
        <v>Unused</v>
      </c>
      <c r="C617" s="212"/>
      <c r="D617" s="215"/>
    </row>
    <row r="618" ht="15.75" customHeight="1">
      <c r="B618" s="190" t="str">
        <f t="array" ref="B618">IF(OR(NOT($X$3="Pre-Defined"), AND(D611 &lt;&gt; "Yes", ROW(B618) - ROW($B$10) &gt;= General!$D$7)), "Unused", IF(CONCATENATE(C618:D618)="", "Required", IF(ISBLANK(C618), "Missing Source ID", IF(INDEX(Sources!$B$19:$B$1002, MATCH(C618, Sources!$C$19:$C$1002, 0))="Unused", "Source does not exist", IF(ISBLANK(D618), "Missing Post ID", IF(INDEX(Posts!$B$25:$B$1008, MATCH(D618, Posts!$D$25:$D$1008, 0))="Unused", "Post does not exist", "Valid"))))))</f>
        <v>Unused</v>
      </c>
      <c r="C618" s="193"/>
      <c r="D618" s="196"/>
    </row>
    <row r="619" ht="15.75" customHeight="1">
      <c r="B619" s="190" t="str">
        <f t="array" ref="B619">IF(OR(NOT($X$3="Pre-Defined"), AND(D612 &lt;&gt; "Yes", ROW(B619) - ROW($B$10) &gt;= General!$D$7)), "Unused", IF(CONCATENATE(C619:D619)="", "Required", IF(ISBLANK(C619), "Missing Source ID", IF(INDEX(Sources!$B$19:$B$1002, MATCH(C619, Sources!$C$19:$C$1002, 0))="Unused", "Source does not exist", IF(ISBLANK(D619), "Missing Post ID", IF(INDEX(Posts!$B$25:$B$1008, MATCH(D619, Posts!$D$25:$D$1008, 0))="Unused", "Post does not exist", "Valid"))))))</f>
        <v>Unused</v>
      </c>
      <c r="C619" s="212"/>
      <c r="D619" s="215"/>
    </row>
    <row r="620" ht="15.75" customHeight="1">
      <c r="B620" s="190" t="str">
        <f t="array" ref="B620">IF(OR(NOT($X$3="Pre-Defined"), AND(D613 &lt;&gt; "Yes", ROW(B620) - ROW($B$10) &gt;= General!$D$7)), "Unused", IF(CONCATENATE(C620:D620)="", "Required", IF(ISBLANK(C620), "Missing Source ID", IF(INDEX(Sources!$B$19:$B$1002, MATCH(C620, Sources!$C$19:$C$1002, 0))="Unused", "Source does not exist", IF(ISBLANK(D620), "Missing Post ID", IF(INDEX(Posts!$B$25:$B$1008, MATCH(D620, Posts!$D$25:$D$1008, 0))="Unused", "Post does not exist", "Valid"))))))</f>
        <v>Unused</v>
      </c>
      <c r="C620" s="193"/>
      <c r="D620" s="196"/>
    </row>
    <row r="621" ht="15.75" customHeight="1">
      <c r="B621" s="190" t="str">
        <f t="array" ref="B621">IF(OR(NOT($X$3="Pre-Defined"), AND(D614 &lt;&gt; "Yes", ROW(B621) - ROW($B$10) &gt;= General!$D$7)), "Unused", IF(CONCATENATE(C621:D621)="", "Required", IF(ISBLANK(C621), "Missing Source ID", IF(INDEX(Sources!$B$19:$B$1002, MATCH(C621, Sources!$C$19:$C$1002, 0))="Unused", "Source does not exist", IF(ISBLANK(D621), "Missing Post ID", IF(INDEX(Posts!$B$25:$B$1008, MATCH(D621, Posts!$D$25:$D$1008, 0))="Unused", "Post does not exist", "Valid"))))))</f>
        <v>Unused</v>
      </c>
      <c r="C621" s="212"/>
      <c r="D621" s="215"/>
    </row>
    <row r="622" ht="15.75" customHeight="1">
      <c r="B622" s="190" t="str">
        <f t="array" ref="B622">IF(OR(NOT($X$3="Pre-Defined"), AND(D615 &lt;&gt; "Yes", ROW(B622) - ROW($B$10) &gt;= General!$D$7)), "Unused", IF(CONCATENATE(C622:D622)="", "Required", IF(ISBLANK(C622), "Missing Source ID", IF(INDEX(Sources!$B$19:$B$1002, MATCH(C622, Sources!$C$19:$C$1002, 0))="Unused", "Source does not exist", IF(ISBLANK(D622), "Missing Post ID", IF(INDEX(Posts!$B$25:$B$1008, MATCH(D622, Posts!$D$25:$D$1008, 0))="Unused", "Post does not exist", "Valid"))))))</f>
        <v>Unused</v>
      </c>
      <c r="C622" s="193"/>
      <c r="D622" s="196"/>
    </row>
    <row r="623" ht="15.75" customHeight="1">
      <c r="B623" s="190" t="str">
        <f t="array" ref="B623">IF(OR(NOT($X$3="Pre-Defined"), AND(D616 &lt;&gt; "Yes", ROW(B623) - ROW($B$10) &gt;= General!$D$7)), "Unused", IF(CONCATENATE(C623:D623)="", "Required", IF(ISBLANK(C623), "Missing Source ID", IF(INDEX(Sources!$B$19:$B$1002, MATCH(C623, Sources!$C$19:$C$1002, 0))="Unused", "Source does not exist", IF(ISBLANK(D623), "Missing Post ID", IF(INDEX(Posts!$B$25:$B$1008, MATCH(D623, Posts!$D$25:$D$1008, 0))="Unused", "Post does not exist", "Valid"))))))</f>
        <v>Unused</v>
      </c>
      <c r="C623" s="212"/>
      <c r="D623" s="215"/>
    </row>
    <row r="624" ht="15.75" customHeight="1">
      <c r="B624" s="190" t="str">
        <f t="array" ref="B624">IF(OR(NOT($X$3="Pre-Defined"), AND(D617 &lt;&gt; "Yes", ROW(B624) - ROW($B$10) &gt;= General!$D$7)), "Unused", IF(CONCATENATE(C624:D624)="", "Required", IF(ISBLANK(C624), "Missing Source ID", IF(INDEX(Sources!$B$19:$B$1002, MATCH(C624, Sources!$C$19:$C$1002, 0))="Unused", "Source does not exist", IF(ISBLANK(D624), "Missing Post ID", IF(INDEX(Posts!$B$25:$B$1008, MATCH(D624, Posts!$D$25:$D$1008, 0))="Unused", "Post does not exist", "Valid"))))))</f>
        <v>Unused</v>
      </c>
      <c r="C624" s="193"/>
      <c r="D624" s="196"/>
    </row>
    <row r="625" ht="15.75" customHeight="1">
      <c r="B625" s="190" t="str">
        <f t="array" ref="B625">IF(OR(NOT($X$3="Pre-Defined"), AND(D618 &lt;&gt; "Yes", ROW(B625) - ROW($B$10) &gt;= General!$D$7)), "Unused", IF(CONCATENATE(C625:D625)="", "Required", IF(ISBLANK(C625), "Missing Source ID", IF(INDEX(Sources!$B$19:$B$1002, MATCH(C625, Sources!$C$19:$C$1002, 0))="Unused", "Source does not exist", IF(ISBLANK(D625), "Missing Post ID", IF(INDEX(Posts!$B$25:$B$1008, MATCH(D625, Posts!$D$25:$D$1008, 0))="Unused", "Post does not exist", "Valid"))))))</f>
        <v>Unused</v>
      </c>
      <c r="C625" s="212"/>
      <c r="D625" s="215"/>
    </row>
    <row r="626" ht="15.75" customHeight="1">
      <c r="B626" s="190" t="str">
        <f t="array" ref="B626">IF(OR(NOT($X$3="Pre-Defined"), AND(D619 &lt;&gt; "Yes", ROW(B626) - ROW($B$10) &gt;= General!$D$7)), "Unused", IF(CONCATENATE(C626:D626)="", "Required", IF(ISBLANK(C626), "Missing Source ID", IF(INDEX(Sources!$B$19:$B$1002, MATCH(C626, Sources!$C$19:$C$1002, 0))="Unused", "Source does not exist", IF(ISBLANK(D626), "Missing Post ID", IF(INDEX(Posts!$B$25:$B$1008, MATCH(D626, Posts!$D$25:$D$1008, 0))="Unused", "Post does not exist", "Valid"))))))</f>
        <v>Unused</v>
      </c>
      <c r="C626" s="193"/>
      <c r="D626" s="196"/>
    </row>
    <row r="627" ht="15.75" customHeight="1">
      <c r="B627" s="190" t="str">
        <f t="array" ref="B627">IF(OR(NOT($X$3="Pre-Defined"), AND(D620 &lt;&gt; "Yes", ROW(B627) - ROW($B$10) &gt;= General!$D$7)), "Unused", IF(CONCATENATE(C627:D627)="", "Required", IF(ISBLANK(C627), "Missing Source ID", IF(INDEX(Sources!$B$19:$B$1002, MATCH(C627, Sources!$C$19:$C$1002, 0))="Unused", "Source does not exist", IF(ISBLANK(D627), "Missing Post ID", IF(INDEX(Posts!$B$25:$B$1008, MATCH(D627, Posts!$D$25:$D$1008, 0))="Unused", "Post does not exist", "Valid"))))))</f>
        <v>Unused</v>
      </c>
      <c r="C627" s="212"/>
      <c r="D627" s="215"/>
    </row>
    <row r="628" ht="15.75" customHeight="1">
      <c r="B628" s="190" t="str">
        <f t="array" ref="B628">IF(OR(NOT($X$3="Pre-Defined"), AND(D621 &lt;&gt; "Yes", ROW(B628) - ROW($B$10) &gt;= General!$D$7)), "Unused", IF(CONCATENATE(C628:D628)="", "Required", IF(ISBLANK(C628), "Missing Source ID", IF(INDEX(Sources!$B$19:$B$1002, MATCH(C628, Sources!$C$19:$C$1002, 0))="Unused", "Source does not exist", IF(ISBLANK(D628), "Missing Post ID", IF(INDEX(Posts!$B$25:$B$1008, MATCH(D628, Posts!$D$25:$D$1008, 0))="Unused", "Post does not exist", "Valid"))))))</f>
        <v>Unused</v>
      </c>
      <c r="C628" s="193"/>
      <c r="D628" s="196"/>
    </row>
    <row r="629" ht="15.75" customHeight="1">
      <c r="B629" s="190" t="str">
        <f t="array" ref="B629">IF(OR(NOT($X$3="Pre-Defined"), AND(D622 &lt;&gt; "Yes", ROW(B629) - ROW($B$10) &gt;= General!$D$7)), "Unused", IF(CONCATENATE(C629:D629)="", "Required", IF(ISBLANK(C629), "Missing Source ID", IF(INDEX(Sources!$B$19:$B$1002, MATCH(C629, Sources!$C$19:$C$1002, 0))="Unused", "Source does not exist", IF(ISBLANK(D629), "Missing Post ID", IF(INDEX(Posts!$B$25:$B$1008, MATCH(D629, Posts!$D$25:$D$1008, 0))="Unused", "Post does not exist", "Valid"))))))</f>
        <v>Unused</v>
      </c>
      <c r="C629" s="212"/>
      <c r="D629" s="215"/>
    </row>
    <row r="630" ht="15.75" customHeight="1">
      <c r="B630" s="190" t="str">
        <f t="array" ref="B630">IF(OR(NOT($X$3="Pre-Defined"), AND(D623 &lt;&gt; "Yes", ROW(B630) - ROW($B$10) &gt;= General!$D$7)), "Unused", IF(CONCATENATE(C630:D630)="", "Required", IF(ISBLANK(C630), "Missing Source ID", IF(INDEX(Sources!$B$19:$B$1002, MATCH(C630, Sources!$C$19:$C$1002, 0))="Unused", "Source does not exist", IF(ISBLANK(D630), "Missing Post ID", IF(INDEX(Posts!$B$25:$B$1008, MATCH(D630, Posts!$D$25:$D$1008, 0))="Unused", "Post does not exist", "Valid"))))))</f>
        <v>Unused</v>
      </c>
      <c r="C630" s="193"/>
      <c r="D630" s="196"/>
    </row>
    <row r="631" ht="15.75" customHeight="1">
      <c r="B631" s="190" t="str">
        <f t="array" ref="B631">IF(OR(NOT($X$3="Pre-Defined"), AND(D624 &lt;&gt; "Yes", ROW(B631) - ROW($B$10) &gt;= General!$D$7)), "Unused", IF(CONCATENATE(C631:D631)="", "Required", IF(ISBLANK(C631), "Missing Source ID", IF(INDEX(Sources!$B$19:$B$1002, MATCH(C631, Sources!$C$19:$C$1002, 0))="Unused", "Source does not exist", IF(ISBLANK(D631), "Missing Post ID", IF(INDEX(Posts!$B$25:$B$1008, MATCH(D631, Posts!$D$25:$D$1008, 0))="Unused", "Post does not exist", "Valid"))))))</f>
        <v>Unused</v>
      </c>
      <c r="C631" s="212"/>
      <c r="D631" s="215"/>
    </row>
    <row r="632" ht="15.75" customHeight="1">
      <c r="B632" s="190" t="str">
        <f t="array" ref="B632">IF(OR(NOT($X$3="Pre-Defined"), AND(D625 &lt;&gt; "Yes", ROW(B632) - ROW($B$10) &gt;= General!$D$7)), "Unused", IF(CONCATENATE(C632:D632)="", "Required", IF(ISBLANK(C632), "Missing Source ID", IF(INDEX(Sources!$B$19:$B$1002, MATCH(C632, Sources!$C$19:$C$1002, 0))="Unused", "Source does not exist", IF(ISBLANK(D632), "Missing Post ID", IF(INDEX(Posts!$B$25:$B$1008, MATCH(D632, Posts!$D$25:$D$1008, 0))="Unused", "Post does not exist", "Valid"))))))</f>
        <v>Unused</v>
      </c>
      <c r="C632" s="193"/>
      <c r="D632" s="196"/>
    </row>
    <row r="633" ht="15.75" customHeight="1">
      <c r="B633" s="190" t="str">
        <f t="array" ref="B633">IF(OR(NOT($X$3="Pre-Defined"), AND(D626 &lt;&gt; "Yes", ROW(B633) - ROW($B$10) &gt;= General!$D$7)), "Unused", IF(CONCATENATE(C633:D633)="", "Required", IF(ISBLANK(C633), "Missing Source ID", IF(INDEX(Sources!$B$19:$B$1002, MATCH(C633, Sources!$C$19:$C$1002, 0))="Unused", "Source does not exist", IF(ISBLANK(D633), "Missing Post ID", IF(INDEX(Posts!$B$25:$B$1008, MATCH(D633, Posts!$D$25:$D$1008, 0))="Unused", "Post does not exist", "Valid"))))))</f>
        <v>Unused</v>
      </c>
      <c r="C633" s="212"/>
      <c r="D633" s="215"/>
    </row>
    <row r="634" ht="15.75" customHeight="1">
      <c r="B634" s="190" t="str">
        <f t="array" ref="B634">IF(OR(NOT($X$3="Pre-Defined"), AND(D627 &lt;&gt; "Yes", ROW(B634) - ROW($B$10) &gt;= General!$D$7)), "Unused", IF(CONCATENATE(C634:D634)="", "Required", IF(ISBLANK(C634), "Missing Source ID", IF(INDEX(Sources!$B$19:$B$1002, MATCH(C634, Sources!$C$19:$C$1002, 0))="Unused", "Source does not exist", IF(ISBLANK(D634), "Missing Post ID", IF(INDEX(Posts!$B$25:$B$1008, MATCH(D634, Posts!$D$25:$D$1008, 0))="Unused", "Post does not exist", "Valid"))))))</f>
        <v>Unused</v>
      </c>
      <c r="C634" s="193"/>
      <c r="D634" s="196"/>
    </row>
    <row r="635" ht="15.75" customHeight="1">
      <c r="B635" s="190" t="str">
        <f t="array" ref="B635">IF(OR(NOT($X$3="Pre-Defined"), AND(D628 &lt;&gt; "Yes", ROW(B635) - ROW($B$10) &gt;= General!$D$7)), "Unused", IF(CONCATENATE(C635:D635)="", "Required", IF(ISBLANK(C635), "Missing Source ID", IF(INDEX(Sources!$B$19:$B$1002, MATCH(C635, Sources!$C$19:$C$1002, 0))="Unused", "Source does not exist", IF(ISBLANK(D635), "Missing Post ID", IF(INDEX(Posts!$B$25:$B$1008, MATCH(D635, Posts!$D$25:$D$1008, 0))="Unused", "Post does not exist", "Valid"))))))</f>
        <v>Unused</v>
      </c>
      <c r="C635" s="212"/>
      <c r="D635" s="215"/>
    </row>
    <row r="636" ht="15.75" customHeight="1">
      <c r="B636" s="190" t="str">
        <f t="array" ref="B636">IF(OR(NOT($X$3="Pre-Defined"), AND(D629 &lt;&gt; "Yes", ROW(B636) - ROW($B$10) &gt;= General!$D$7)), "Unused", IF(CONCATENATE(C636:D636)="", "Required", IF(ISBLANK(C636), "Missing Source ID", IF(INDEX(Sources!$B$19:$B$1002, MATCH(C636, Sources!$C$19:$C$1002, 0))="Unused", "Source does not exist", IF(ISBLANK(D636), "Missing Post ID", IF(INDEX(Posts!$B$25:$B$1008, MATCH(D636, Posts!$D$25:$D$1008, 0))="Unused", "Post does not exist", "Valid"))))))</f>
        <v>Unused</v>
      </c>
      <c r="C636" s="193"/>
      <c r="D636" s="196"/>
    </row>
    <row r="637" ht="15.75" customHeight="1">
      <c r="B637" s="190" t="str">
        <f t="array" ref="B637">IF(OR(NOT($X$3="Pre-Defined"), AND(D630 &lt;&gt; "Yes", ROW(B637) - ROW($B$10) &gt;= General!$D$7)), "Unused", IF(CONCATENATE(C637:D637)="", "Required", IF(ISBLANK(C637), "Missing Source ID", IF(INDEX(Sources!$B$19:$B$1002, MATCH(C637, Sources!$C$19:$C$1002, 0))="Unused", "Source does not exist", IF(ISBLANK(D637), "Missing Post ID", IF(INDEX(Posts!$B$25:$B$1008, MATCH(D637, Posts!$D$25:$D$1008, 0))="Unused", "Post does not exist", "Valid"))))))</f>
        <v>Unused</v>
      </c>
      <c r="C637" s="212"/>
      <c r="D637" s="215"/>
    </row>
    <row r="638" ht="15.75" customHeight="1">
      <c r="B638" s="190" t="str">
        <f t="array" ref="B638">IF(OR(NOT($X$3="Pre-Defined"), AND(D631 &lt;&gt; "Yes", ROW(B638) - ROW($B$10) &gt;= General!$D$7)), "Unused", IF(CONCATENATE(C638:D638)="", "Required", IF(ISBLANK(C638), "Missing Source ID", IF(INDEX(Sources!$B$19:$B$1002, MATCH(C638, Sources!$C$19:$C$1002, 0))="Unused", "Source does not exist", IF(ISBLANK(D638), "Missing Post ID", IF(INDEX(Posts!$B$25:$B$1008, MATCH(D638, Posts!$D$25:$D$1008, 0))="Unused", "Post does not exist", "Valid"))))))</f>
        <v>Unused</v>
      </c>
      <c r="C638" s="193"/>
      <c r="D638" s="196"/>
    </row>
    <row r="639" ht="15.75" customHeight="1">
      <c r="B639" s="190" t="str">
        <f t="array" ref="B639">IF(OR(NOT($X$3="Pre-Defined"), AND(D632 &lt;&gt; "Yes", ROW(B639) - ROW($B$10) &gt;= General!$D$7)), "Unused", IF(CONCATENATE(C639:D639)="", "Required", IF(ISBLANK(C639), "Missing Source ID", IF(INDEX(Sources!$B$19:$B$1002, MATCH(C639, Sources!$C$19:$C$1002, 0))="Unused", "Source does not exist", IF(ISBLANK(D639), "Missing Post ID", IF(INDEX(Posts!$B$25:$B$1008, MATCH(D639, Posts!$D$25:$D$1008, 0))="Unused", "Post does not exist", "Valid"))))))</f>
        <v>Unused</v>
      </c>
      <c r="C639" s="212"/>
      <c r="D639" s="215"/>
    </row>
    <row r="640" ht="15.75" customHeight="1">
      <c r="B640" s="190" t="str">
        <f t="array" ref="B640">IF(OR(NOT($X$3="Pre-Defined"), AND(D633 &lt;&gt; "Yes", ROW(B640) - ROW($B$10) &gt;= General!$D$7)), "Unused", IF(CONCATENATE(C640:D640)="", "Required", IF(ISBLANK(C640), "Missing Source ID", IF(INDEX(Sources!$B$19:$B$1002, MATCH(C640, Sources!$C$19:$C$1002, 0))="Unused", "Source does not exist", IF(ISBLANK(D640), "Missing Post ID", IF(INDEX(Posts!$B$25:$B$1008, MATCH(D640, Posts!$D$25:$D$1008, 0))="Unused", "Post does not exist", "Valid"))))))</f>
        <v>Unused</v>
      </c>
      <c r="C640" s="193"/>
      <c r="D640" s="196"/>
    </row>
    <row r="641" ht="15.75" customHeight="1">
      <c r="B641" s="190" t="str">
        <f t="array" ref="B641">IF(OR(NOT($X$3="Pre-Defined"), AND(D634 &lt;&gt; "Yes", ROW(B641) - ROW($B$10) &gt;= General!$D$7)), "Unused", IF(CONCATENATE(C641:D641)="", "Required", IF(ISBLANK(C641), "Missing Source ID", IF(INDEX(Sources!$B$19:$B$1002, MATCH(C641, Sources!$C$19:$C$1002, 0))="Unused", "Source does not exist", IF(ISBLANK(D641), "Missing Post ID", IF(INDEX(Posts!$B$25:$B$1008, MATCH(D641, Posts!$D$25:$D$1008, 0))="Unused", "Post does not exist", "Valid"))))))</f>
        <v>Unused</v>
      </c>
      <c r="C641" s="212"/>
      <c r="D641" s="215"/>
    </row>
    <row r="642" ht="15.75" customHeight="1">
      <c r="B642" s="190" t="str">
        <f t="array" ref="B642">IF(OR(NOT($X$3="Pre-Defined"), AND(D635 &lt;&gt; "Yes", ROW(B642) - ROW($B$10) &gt;= General!$D$7)), "Unused", IF(CONCATENATE(C642:D642)="", "Required", IF(ISBLANK(C642), "Missing Source ID", IF(INDEX(Sources!$B$19:$B$1002, MATCH(C642, Sources!$C$19:$C$1002, 0))="Unused", "Source does not exist", IF(ISBLANK(D642), "Missing Post ID", IF(INDEX(Posts!$B$25:$B$1008, MATCH(D642, Posts!$D$25:$D$1008, 0))="Unused", "Post does not exist", "Valid"))))))</f>
        <v>Unused</v>
      </c>
      <c r="C642" s="193"/>
      <c r="D642" s="196"/>
    </row>
    <row r="643" ht="15.75" customHeight="1">
      <c r="B643" s="190" t="str">
        <f t="array" ref="B643">IF(OR(NOT($X$3="Pre-Defined"), AND(D636 &lt;&gt; "Yes", ROW(B643) - ROW($B$10) &gt;= General!$D$7)), "Unused", IF(CONCATENATE(C643:D643)="", "Required", IF(ISBLANK(C643), "Missing Source ID", IF(INDEX(Sources!$B$19:$B$1002, MATCH(C643, Sources!$C$19:$C$1002, 0))="Unused", "Source does not exist", IF(ISBLANK(D643), "Missing Post ID", IF(INDEX(Posts!$B$25:$B$1008, MATCH(D643, Posts!$D$25:$D$1008, 0))="Unused", "Post does not exist", "Valid"))))))</f>
        <v>Unused</v>
      </c>
      <c r="C643" s="212"/>
      <c r="D643" s="215"/>
    </row>
    <row r="644" ht="15.75" customHeight="1">
      <c r="B644" s="190" t="str">
        <f t="array" ref="B644">IF(OR(NOT($X$3="Pre-Defined"), AND(D637 &lt;&gt; "Yes", ROW(B644) - ROW($B$10) &gt;= General!$D$7)), "Unused", IF(CONCATENATE(C644:D644)="", "Required", IF(ISBLANK(C644), "Missing Source ID", IF(INDEX(Sources!$B$19:$B$1002, MATCH(C644, Sources!$C$19:$C$1002, 0))="Unused", "Source does not exist", IF(ISBLANK(D644), "Missing Post ID", IF(INDEX(Posts!$B$25:$B$1008, MATCH(D644, Posts!$D$25:$D$1008, 0))="Unused", "Post does not exist", "Valid"))))))</f>
        <v>Unused</v>
      </c>
      <c r="C644" s="193"/>
      <c r="D644" s="196"/>
    </row>
    <row r="645" ht="15.75" customHeight="1">
      <c r="B645" s="190" t="str">
        <f t="array" ref="B645">IF(OR(NOT($X$3="Pre-Defined"), AND(D638 &lt;&gt; "Yes", ROW(B645) - ROW($B$10) &gt;= General!$D$7)), "Unused", IF(CONCATENATE(C645:D645)="", "Required", IF(ISBLANK(C645), "Missing Source ID", IF(INDEX(Sources!$B$19:$B$1002, MATCH(C645, Sources!$C$19:$C$1002, 0))="Unused", "Source does not exist", IF(ISBLANK(D645), "Missing Post ID", IF(INDEX(Posts!$B$25:$B$1008, MATCH(D645, Posts!$D$25:$D$1008, 0))="Unused", "Post does not exist", "Valid"))))))</f>
        <v>Unused</v>
      </c>
      <c r="C645" s="212"/>
      <c r="D645" s="215"/>
    </row>
    <row r="646" ht="15.75" customHeight="1">
      <c r="B646" s="190" t="str">
        <f t="array" ref="B646">IF(OR(NOT($X$3="Pre-Defined"), AND(D639 &lt;&gt; "Yes", ROW(B646) - ROW($B$10) &gt;= General!$D$7)), "Unused", IF(CONCATENATE(C646:D646)="", "Required", IF(ISBLANK(C646), "Missing Source ID", IF(INDEX(Sources!$B$19:$B$1002, MATCH(C646, Sources!$C$19:$C$1002, 0))="Unused", "Source does not exist", IF(ISBLANK(D646), "Missing Post ID", IF(INDEX(Posts!$B$25:$B$1008, MATCH(D646, Posts!$D$25:$D$1008, 0))="Unused", "Post does not exist", "Valid"))))))</f>
        <v>Unused</v>
      </c>
      <c r="C646" s="193"/>
      <c r="D646" s="196"/>
    </row>
    <row r="647" ht="15.75" customHeight="1">
      <c r="B647" s="190" t="str">
        <f t="array" ref="B647">IF(OR(NOT($X$3="Pre-Defined"), AND(D640 &lt;&gt; "Yes", ROW(B647) - ROW($B$10) &gt;= General!$D$7)), "Unused", IF(CONCATENATE(C647:D647)="", "Required", IF(ISBLANK(C647), "Missing Source ID", IF(INDEX(Sources!$B$19:$B$1002, MATCH(C647, Sources!$C$19:$C$1002, 0))="Unused", "Source does not exist", IF(ISBLANK(D647), "Missing Post ID", IF(INDEX(Posts!$B$25:$B$1008, MATCH(D647, Posts!$D$25:$D$1008, 0))="Unused", "Post does not exist", "Valid"))))))</f>
        <v>Unused</v>
      </c>
      <c r="C647" s="212"/>
      <c r="D647" s="215"/>
    </row>
    <row r="648" ht="15.75" customHeight="1">
      <c r="B648" s="190" t="str">
        <f t="array" ref="B648">IF(OR(NOT($X$3="Pre-Defined"), AND(D641 &lt;&gt; "Yes", ROW(B648) - ROW($B$10) &gt;= General!$D$7)), "Unused", IF(CONCATENATE(C648:D648)="", "Required", IF(ISBLANK(C648), "Missing Source ID", IF(INDEX(Sources!$B$19:$B$1002, MATCH(C648, Sources!$C$19:$C$1002, 0))="Unused", "Source does not exist", IF(ISBLANK(D648), "Missing Post ID", IF(INDEX(Posts!$B$25:$B$1008, MATCH(D648, Posts!$D$25:$D$1008, 0))="Unused", "Post does not exist", "Valid"))))))</f>
        <v>Unused</v>
      </c>
      <c r="C648" s="193"/>
      <c r="D648" s="196"/>
    </row>
    <row r="649" ht="15.75" customHeight="1">
      <c r="B649" s="190" t="str">
        <f t="array" ref="B649">IF(OR(NOT($X$3="Pre-Defined"), AND(D642 &lt;&gt; "Yes", ROW(B649) - ROW($B$10) &gt;= General!$D$7)), "Unused", IF(CONCATENATE(C649:D649)="", "Required", IF(ISBLANK(C649), "Missing Source ID", IF(INDEX(Sources!$B$19:$B$1002, MATCH(C649, Sources!$C$19:$C$1002, 0))="Unused", "Source does not exist", IF(ISBLANK(D649), "Missing Post ID", IF(INDEX(Posts!$B$25:$B$1008, MATCH(D649, Posts!$D$25:$D$1008, 0))="Unused", "Post does not exist", "Valid"))))))</f>
        <v>Unused</v>
      </c>
      <c r="C649" s="212"/>
      <c r="D649" s="215"/>
    </row>
    <row r="650" ht="15.75" customHeight="1">
      <c r="B650" s="190" t="str">
        <f t="array" ref="B650">IF(OR(NOT($X$3="Pre-Defined"), AND(D643 &lt;&gt; "Yes", ROW(B650) - ROW($B$10) &gt;= General!$D$7)), "Unused", IF(CONCATENATE(C650:D650)="", "Required", IF(ISBLANK(C650), "Missing Source ID", IF(INDEX(Sources!$B$19:$B$1002, MATCH(C650, Sources!$C$19:$C$1002, 0))="Unused", "Source does not exist", IF(ISBLANK(D650), "Missing Post ID", IF(INDEX(Posts!$B$25:$B$1008, MATCH(D650, Posts!$D$25:$D$1008, 0))="Unused", "Post does not exist", "Valid"))))))</f>
        <v>Unused</v>
      </c>
      <c r="C650" s="193"/>
      <c r="D650" s="196"/>
    </row>
    <row r="651" ht="15.75" customHeight="1">
      <c r="B651" s="190" t="str">
        <f t="array" ref="B651">IF(OR(NOT($X$3="Pre-Defined"), AND(D644 &lt;&gt; "Yes", ROW(B651) - ROW($B$10) &gt;= General!$D$7)), "Unused", IF(CONCATENATE(C651:D651)="", "Required", IF(ISBLANK(C651), "Missing Source ID", IF(INDEX(Sources!$B$19:$B$1002, MATCH(C651, Sources!$C$19:$C$1002, 0))="Unused", "Source does not exist", IF(ISBLANK(D651), "Missing Post ID", IF(INDEX(Posts!$B$25:$B$1008, MATCH(D651, Posts!$D$25:$D$1008, 0))="Unused", "Post does not exist", "Valid"))))))</f>
        <v>Unused</v>
      </c>
      <c r="C651" s="212"/>
      <c r="D651" s="215"/>
    </row>
    <row r="652" ht="15.75" customHeight="1">
      <c r="B652" s="190" t="str">
        <f t="array" ref="B652">IF(OR(NOT($X$3="Pre-Defined"), AND(D645 &lt;&gt; "Yes", ROW(B652) - ROW($B$10) &gt;= General!$D$7)), "Unused", IF(CONCATENATE(C652:D652)="", "Required", IF(ISBLANK(C652), "Missing Source ID", IF(INDEX(Sources!$B$19:$B$1002, MATCH(C652, Sources!$C$19:$C$1002, 0))="Unused", "Source does not exist", IF(ISBLANK(D652), "Missing Post ID", IF(INDEX(Posts!$B$25:$B$1008, MATCH(D652, Posts!$D$25:$D$1008, 0))="Unused", "Post does not exist", "Valid"))))))</f>
        <v>Unused</v>
      </c>
      <c r="C652" s="193"/>
      <c r="D652" s="196"/>
    </row>
    <row r="653" ht="15.75" customHeight="1">
      <c r="B653" s="190" t="str">
        <f t="array" ref="B653">IF(OR(NOT($X$3="Pre-Defined"), AND(D646 &lt;&gt; "Yes", ROW(B653) - ROW($B$10) &gt;= General!$D$7)), "Unused", IF(CONCATENATE(C653:D653)="", "Required", IF(ISBLANK(C653), "Missing Source ID", IF(INDEX(Sources!$B$19:$B$1002, MATCH(C653, Sources!$C$19:$C$1002, 0))="Unused", "Source does not exist", IF(ISBLANK(D653), "Missing Post ID", IF(INDEX(Posts!$B$25:$B$1008, MATCH(D653, Posts!$D$25:$D$1008, 0))="Unused", "Post does not exist", "Valid"))))))</f>
        <v>Unused</v>
      </c>
      <c r="C653" s="212"/>
      <c r="D653" s="215"/>
    </row>
    <row r="654" ht="15.75" customHeight="1">
      <c r="B654" s="190" t="str">
        <f t="array" ref="B654">IF(OR(NOT($X$3="Pre-Defined"), AND(D647 &lt;&gt; "Yes", ROW(B654) - ROW($B$10) &gt;= General!$D$7)), "Unused", IF(CONCATENATE(C654:D654)="", "Required", IF(ISBLANK(C654), "Missing Source ID", IF(INDEX(Sources!$B$19:$B$1002, MATCH(C654, Sources!$C$19:$C$1002, 0))="Unused", "Source does not exist", IF(ISBLANK(D654), "Missing Post ID", IF(INDEX(Posts!$B$25:$B$1008, MATCH(D654, Posts!$D$25:$D$1008, 0))="Unused", "Post does not exist", "Valid"))))))</f>
        <v>Unused</v>
      </c>
      <c r="C654" s="193"/>
      <c r="D654" s="196"/>
    </row>
    <row r="655" ht="15.75" customHeight="1">
      <c r="B655" s="190" t="str">
        <f t="array" ref="B655">IF(OR(NOT($X$3="Pre-Defined"), AND(D648 &lt;&gt; "Yes", ROW(B655) - ROW($B$10) &gt;= General!$D$7)), "Unused", IF(CONCATENATE(C655:D655)="", "Required", IF(ISBLANK(C655), "Missing Source ID", IF(INDEX(Sources!$B$19:$B$1002, MATCH(C655, Sources!$C$19:$C$1002, 0))="Unused", "Source does not exist", IF(ISBLANK(D655), "Missing Post ID", IF(INDEX(Posts!$B$25:$B$1008, MATCH(D655, Posts!$D$25:$D$1008, 0))="Unused", "Post does not exist", "Valid"))))))</f>
        <v>Unused</v>
      </c>
      <c r="C655" s="212"/>
      <c r="D655" s="215"/>
    </row>
    <row r="656" ht="15.75" customHeight="1">
      <c r="B656" s="190" t="str">
        <f t="array" ref="B656">IF(OR(NOT($X$3="Pre-Defined"), AND(D649 &lt;&gt; "Yes", ROW(B656) - ROW($B$10) &gt;= General!$D$7)), "Unused", IF(CONCATENATE(C656:D656)="", "Required", IF(ISBLANK(C656), "Missing Source ID", IF(INDEX(Sources!$B$19:$B$1002, MATCH(C656, Sources!$C$19:$C$1002, 0))="Unused", "Source does not exist", IF(ISBLANK(D656), "Missing Post ID", IF(INDEX(Posts!$B$25:$B$1008, MATCH(D656, Posts!$D$25:$D$1008, 0))="Unused", "Post does not exist", "Valid"))))))</f>
        <v>Unused</v>
      </c>
      <c r="C656" s="193"/>
      <c r="D656" s="196"/>
    </row>
    <row r="657" ht="15.75" customHeight="1">
      <c r="B657" s="190" t="str">
        <f t="array" ref="B657">IF(OR(NOT($X$3="Pre-Defined"), AND(D650 &lt;&gt; "Yes", ROW(B657) - ROW($B$10) &gt;= General!$D$7)), "Unused", IF(CONCATENATE(C657:D657)="", "Required", IF(ISBLANK(C657), "Missing Source ID", IF(INDEX(Sources!$B$19:$B$1002, MATCH(C657, Sources!$C$19:$C$1002, 0))="Unused", "Source does not exist", IF(ISBLANK(D657), "Missing Post ID", IF(INDEX(Posts!$B$25:$B$1008, MATCH(D657, Posts!$D$25:$D$1008, 0))="Unused", "Post does not exist", "Valid"))))))</f>
        <v>Unused</v>
      </c>
      <c r="C657" s="212"/>
      <c r="D657" s="215"/>
    </row>
    <row r="658" ht="15.75" customHeight="1">
      <c r="B658" s="190" t="str">
        <f t="array" ref="B658">IF(OR(NOT($X$3="Pre-Defined"), AND(D651 &lt;&gt; "Yes", ROW(B658) - ROW($B$10) &gt;= General!$D$7)), "Unused", IF(CONCATENATE(C658:D658)="", "Required", IF(ISBLANK(C658), "Missing Source ID", IF(INDEX(Sources!$B$19:$B$1002, MATCH(C658, Sources!$C$19:$C$1002, 0))="Unused", "Source does not exist", IF(ISBLANK(D658), "Missing Post ID", IF(INDEX(Posts!$B$25:$B$1008, MATCH(D658, Posts!$D$25:$D$1008, 0))="Unused", "Post does not exist", "Valid"))))))</f>
        <v>Unused</v>
      </c>
      <c r="C658" s="193"/>
      <c r="D658" s="196"/>
    </row>
    <row r="659" ht="15.75" customHeight="1">
      <c r="B659" s="190" t="str">
        <f t="array" ref="B659">IF(OR(NOT($X$3="Pre-Defined"), AND(D652 &lt;&gt; "Yes", ROW(B659) - ROW($B$10) &gt;= General!$D$7)), "Unused", IF(CONCATENATE(C659:D659)="", "Required", IF(ISBLANK(C659), "Missing Source ID", IF(INDEX(Sources!$B$19:$B$1002, MATCH(C659, Sources!$C$19:$C$1002, 0))="Unused", "Source does not exist", IF(ISBLANK(D659), "Missing Post ID", IF(INDEX(Posts!$B$25:$B$1008, MATCH(D659, Posts!$D$25:$D$1008, 0))="Unused", "Post does not exist", "Valid"))))))</f>
        <v>Unused</v>
      </c>
      <c r="C659" s="212"/>
      <c r="D659" s="215"/>
    </row>
    <row r="660" ht="15.75" customHeight="1">
      <c r="B660" s="190" t="str">
        <f t="array" ref="B660">IF(OR(NOT($X$3="Pre-Defined"), AND(D653 &lt;&gt; "Yes", ROW(B660) - ROW($B$10) &gt;= General!$D$7)), "Unused", IF(CONCATENATE(C660:D660)="", "Required", IF(ISBLANK(C660), "Missing Source ID", IF(INDEX(Sources!$B$19:$B$1002, MATCH(C660, Sources!$C$19:$C$1002, 0))="Unused", "Source does not exist", IF(ISBLANK(D660), "Missing Post ID", IF(INDEX(Posts!$B$25:$B$1008, MATCH(D660, Posts!$D$25:$D$1008, 0))="Unused", "Post does not exist", "Valid"))))))</f>
        <v>Unused</v>
      </c>
      <c r="C660" s="193"/>
      <c r="D660" s="196"/>
    </row>
    <row r="661" ht="15.75" customHeight="1">
      <c r="B661" s="190" t="str">
        <f t="array" ref="B661">IF(OR(NOT($X$3="Pre-Defined"), AND(D654 &lt;&gt; "Yes", ROW(B661) - ROW($B$10) &gt;= General!$D$7)), "Unused", IF(CONCATENATE(C661:D661)="", "Required", IF(ISBLANK(C661), "Missing Source ID", IF(INDEX(Sources!$B$19:$B$1002, MATCH(C661, Sources!$C$19:$C$1002, 0))="Unused", "Source does not exist", IF(ISBLANK(D661), "Missing Post ID", IF(INDEX(Posts!$B$25:$B$1008, MATCH(D661, Posts!$D$25:$D$1008, 0))="Unused", "Post does not exist", "Valid"))))))</f>
        <v>Unused</v>
      </c>
      <c r="C661" s="212"/>
      <c r="D661" s="215"/>
    </row>
    <row r="662" ht="15.75" customHeight="1">
      <c r="B662" s="190" t="str">
        <f t="array" ref="B662">IF(OR(NOT($X$3="Pre-Defined"), AND(D655 &lt;&gt; "Yes", ROW(B662) - ROW($B$10) &gt;= General!$D$7)), "Unused", IF(CONCATENATE(C662:D662)="", "Required", IF(ISBLANK(C662), "Missing Source ID", IF(INDEX(Sources!$B$19:$B$1002, MATCH(C662, Sources!$C$19:$C$1002, 0))="Unused", "Source does not exist", IF(ISBLANK(D662), "Missing Post ID", IF(INDEX(Posts!$B$25:$B$1008, MATCH(D662, Posts!$D$25:$D$1008, 0))="Unused", "Post does not exist", "Valid"))))))</f>
        <v>Unused</v>
      </c>
      <c r="C662" s="193"/>
      <c r="D662" s="196"/>
    </row>
    <row r="663" ht="15.75" customHeight="1">
      <c r="B663" s="190" t="str">
        <f t="array" ref="B663">IF(OR(NOT($X$3="Pre-Defined"), AND(D656 &lt;&gt; "Yes", ROW(B663) - ROW($B$10) &gt;= General!$D$7)), "Unused", IF(CONCATENATE(C663:D663)="", "Required", IF(ISBLANK(C663), "Missing Source ID", IF(INDEX(Sources!$B$19:$B$1002, MATCH(C663, Sources!$C$19:$C$1002, 0))="Unused", "Source does not exist", IF(ISBLANK(D663), "Missing Post ID", IF(INDEX(Posts!$B$25:$B$1008, MATCH(D663, Posts!$D$25:$D$1008, 0))="Unused", "Post does not exist", "Valid"))))))</f>
        <v>Unused</v>
      </c>
      <c r="C663" s="212"/>
      <c r="D663" s="215"/>
    </row>
    <row r="664" ht="15.75" customHeight="1">
      <c r="B664" s="190" t="str">
        <f t="array" ref="B664">IF(OR(NOT($X$3="Pre-Defined"), AND(D657 &lt;&gt; "Yes", ROW(B664) - ROW($B$10) &gt;= General!$D$7)), "Unused", IF(CONCATENATE(C664:D664)="", "Required", IF(ISBLANK(C664), "Missing Source ID", IF(INDEX(Sources!$B$19:$B$1002, MATCH(C664, Sources!$C$19:$C$1002, 0))="Unused", "Source does not exist", IF(ISBLANK(D664), "Missing Post ID", IF(INDEX(Posts!$B$25:$B$1008, MATCH(D664, Posts!$D$25:$D$1008, 0))="Unused", "Post does not exist", "Valid"))))))</f>
        <v>Unused</v>
      </c>
      <c r="C664" s="193"/>
      <c r="D664" s="196"/>
    </row>
    <row r="665" ht="15.75" customHeight="1">
      <c r="B665" s="190" t="str">
        <f t="array" ref="B665">IF(OR(NOT($X$3="Pre-Defined"), AND(D658 &lt;&gt; "Yes", ROW(B665) - ROW($B$10) &gt;= General!$D$7)), "Unused", IF(CONCATENATE(C665:D665)="", "Required", IF(ISBLANK(C665), "Missing Source ID", IF(INDEX(Sources!$B$19:$B$1002, MATCH(C665, Sources!$C$19:$C$1002, 0))="Unused", "Source does not exist", IF(ISBLANK(D665), "Missing Post ID", IF(INDEX(Posts!$B$25:$B$1008, MATCH(D665, Posts!$D$25:$D$1008, 0))="Unused", "Post does not exist", "Valid"))))))</f>
        <v>Unused</v>
      </c>
      <c r="C665" s="212"/>
      <c r="D665" s="215"/>
    </row>
    <row r="666" ht="15.75" customHeight="1">
      <c r="B666" s="190" t="str">
        <f t="array" ref="B666">IF(OR(NOT($X$3="Pre-Defined"), AND(D659 &lt;&gt; "Yes", ROW(B666) - ROW($B$10) &gt;= General!$D$7)), "Unused", IF(CONCATENATE(C666:D666)="", "Required", IF(ISBLANK(C666), "Missing Source ID", IF(INDEX(Sources!$B$19:$B$1002, MATCH(C666, Sources!$C$19:$C$1002, 0))="Unused", "Source does not exist", IF(ISBLANK(D666), "Missing Post ID", IF(INDEX(Posts!$B$25:$B$1008, MATCH(D666, Posts!$D$25:$D$1008, 0))="Unused", "Post does not exist", "Valid"))))))</f>
        <v>Unused</v>
      </c>
      <c r="C666" s="193"/>
      <c r="D666" s="196"/>
    </row>
    <row r="667" ht="15.75" customHeight="1">
      <c r="B667" s="190" t="str">
        <f t="array" ref="B667">IF(OR(NOT($X$3="Pre-Defined"), AND(D660 &lt;&gt; "Yes", ROW(B667) - ROW($B$10) &gt;= General!$D$7)), "Unused", IF(CONCATENATE(C667:D667)="", "Required", IF(ISBLANK(C667), "Missing Source ID", IF(INDEX(Sources!$B$19:$B$1002, MATCH(C667, Sources!$C$19:$C$1002, 0))="Unused", "Source does not exist", IF(ISBLANK(D667), "Missing Post ID", IF(INDEX(Posts!$B$25:$B$1008, MATCH(D667, Posts!$D$25:$D$1008, 0))="Unused", "Post does not exist", "Valid"))))))</f>
        <v>Unused</v>
      </c>
      <c r="C667" s="212"/>
      <c r="D667" s="215"/>
    </row>
    <row r="668" ht="15.75" customHeight="1">
      <c r="B668" s="190" t="str">
        <f t="array" ref="B668">IF(OR(NOT($X$3="Pre-Defined"), AND(D661 &lt;&gt; "Yes", ROW(B668) - ROW($B$10) &gt;= General!$D$7)), "Unused", IF(CONCATENATE(C668:D668)="", "Required", IF(ISBLANK(C668), "Missing Source ID", IF(INDEX(Sources!$B$19:$B$1002, MATCH(C668, Sources!$C$19:$C$1002, 0))="Unused", "Source does not exist", IF(ISBLANK(D668), "Missing Post ID", IF(INDEX(Posts!$B$25:$B$1008, MATCH(D668, Posts!$D$25:$D$1008, 0))="Unused", "Post does not exist", "Valid"))))))</f>
        <v>Unused</v>
      </c>
      <c r="C668" s="193"/>
      <c r="D668" s="196"/>
    </row>
    <row r="669" ht="15.75" customHeight="1">
      <c r="B669" s="190" t="str">
        <f t="array" ref="B669">IF(OR(NOT($X$3="Pre-Defined"), AND(D662 &lt;&gt; "Yes", ROW(B669) - ROW($B$10) &gt;= General!$D$7)), "Unused", IF(CONCATENATE(C669:D669)="", "Required", IF(ISBLANK(C669), "Missing Source ID", IF(INDEX(Sources!$B$19:$B$1002, MATCH(C669, Sources!$C$19:$C$1002, 0))="Unused", "Source does not exist", IF(ISBLANK(D669), "Missing Post ID", IF(INDEX(Posts!$B$25:$B$1008, MATCH(D669, Posts!$D$25:$D$1008, 0))="Unused", "Post does not exist", "Valid"))))))</f>
        <v>Unused</v>
      </c>
      <c r="C669" s="212"/>
      <c r="D669" s="215"/>
    </row>
    <row r="670" ht="15.75" customHeight="1">
      <c r="B670" s="190" t="str">
        <f t="array" ref="B670">IF(OR(NOT($X$3="Pre-Defined"), AND(D663 &lt;&gt; "Yes", ROW(B670) - ROW($B$10) &gt;= General!$D$7)), "Unused", IF(CONCATENATE(C670:D670)="", "Required", IF(ISBLANK(C670), "Missing Source ID", IF(INDEX(Sources!$B$19:$B$1002, MATCH(C670, Sources!$C$19:$C$1002, 0))="Unused", "Source does not exist", IF(ISBLANK(D670), "Missing Post ID", IF(INDEX(Posts!$B$25:$B$1008, MATCH(D670, Posts!$D$25:$D$1008, 0))="Unused", "Post does not exist", "Valid"))))))</f>
        <v>Unused</v>
      </c>
      <c r="C670" s="193"/>
      <c r="D670" s="196"/>
    </row>
    <row r="671" ht="15.75" customHeight="1">
      <c r="B671" s="190" t="str">
        <f t="array" ref="B671">IF(OR(NOT($X$3="Pre-Defined"), AND(D664 &lt;&gt; "Yes", ROW(B671) - ROW($B$10) &gt;= General!$D$7)), "Unused", IF(CONCATENATE(C671:D671)="", "Required", IF(ISBLANK(C671), "Missing Source ID", IF(INDEX(Sources!$B$19:$B$1002, MATCH(C671, Sources!$C$19:$C$1002, 0))="Unused", "Source does not exist", IF(ISBLANK(D671), "Missing Post ID", IF(INDEX(Posts!$B$25:$B$1008, MATCH(D671, Posts!$D$25:$D$1008, 0))="Unused", "Post does not exist", "Valid"))))))</f>
        <v>Unused</v>
      </c>
      <c r="C671" s="212"/>
      <c r="D671" s="215"/>
    </row>
    <row r="672" ht="15.75" customHeight="1">
      <c r="B672" s="190" t="str">
        <f t="array" ref="B672">IF(OR(NOT($X$3="Pre-Defined"), ROW(B672) - ROW($B$10) &gt;= General!$D$7), "Unused", IF(CONCATENATE(C672:D672)="", "Required", IF(ISBLANK(C672), "Missing Source ID", IF(INDEX(Sources!$B$19:$B$1002, MATCH(C672, Sources!$C$19:$C$1002, 0))="Unused", "Source does not exist", IF(ISBLANK(D672), "Missing Post ID", IF(INDEX(Posts!$B$25:$B$1008, MATCH(D672, Posts!$D$25:$D$1008, 0))="Unused", "Post does not exist", "Valid"))))))</f>
        <v>Unused</v>
      </c>
      <c r="C672" s="193"/>
      <c r="D672" s="196"/>
    </row>
    <row r="673" ht="15.75" customHeight="1">
      <c r="B673" s="190" t="str">
        <f t="array" ref="B673">IF(OR(NOT($X$3="Pre-Defined"), ROW(B673) - ROW($B$10) &gt;= General!$D$7), "Unused", IF(CONCATENATE(C673:D673)="", "Required", IF(ISBLANK(C673), "Missing Source ID", IF(INDEX(Sources!$B$19:$B$1002, MATCH(C673, Sources!$C$19:$C$1002, 0))="Unused", "Source does not exist", IF(ISBLANK(D673), "Missing Post ID", IF(INDEX(Posts!$B$25:$B$1008, MATCH(D673, Posts!$D$25:$D$1008, 0))="Unused", "Post does not exist", "Valid"))))))</f>
        <v>Unused</v>
      </c>
      <c r="C673" s="212"/>
      <c r="D673" s="215"/>
    </row>
    <row r="674" ht="15.75" customHeight="1">
      <c r="B674" s="190" t="str">
        <f t="array" ref="B674">IF(OR(NOT($X$3="Pre-Defined"), ROW(B674) - ROW($B$10) &gt;= General!$D$7), "Unused", IF(CONCATENATE(C674:D674)="", "Required", IF(ISBLANK(C674), "Missing Source ID", IF(INDEX(Sources!$B$19:$B$1002, MATCH(C674, Sources!$C$19:$C$1002, 0))="Unused", "Source does not exist", IF(ISBLANK(D674), "Missing Post ID", IF(INDEX(Posts!$B$25:$B$1008, MATCH(D674, Posts!$D$25:$D$1008, 0))="Unused", "Post does not exist", "Valid"))))))</f>
        <v>Unused</v>
      </c>
      <c r="C674" s="193"/>
      <c r="D674" s="196"/>
    </row>
    <row r="675" ht="15.75" customHeight="1">
      <c r="B675" s="190" t="str">
        <f t="array" ref="B675">IF(OR(NOT($X$3="Pre-Defined"), ROW(B675) - ROW($B$10) &gt;= General!$D$7), "Unused", IF(CONCATENATE(C675:D675)="", "Required", IF(ISBLANK(C675), "Missing Source ID", IF(INDEX(Sources!$B$19:$B$1002, MATCH(C675, Sources!$C$19:$C$1002, 0))="Unused", "Source does not exist", IF(ISBLANK(D675), "Missing Post ID", IF(INDEX(Posts!$B$25:$B$1008, MATCH(D675, Posts!$D$25:$D$1008, 0))="Unused", "Post does not exist", "Valid"))))))</f>
        <v>Unused</v>
      </c>
      <c r="C675" s="212"/>
      <c r="D675" s="215"/>
    </row>
    <row r="676" ht="15.75" customHeight="1">
      <c r="B676" s="190" t="str">
        <f t="array" ref="B676">IF(OR(NOT($X$3="Pre-Defined"), ROW(B676) - ROW($B$10) &gt;= General!$D$7), "Unused", IF(CONCATENATE(C676:D676)="", "Required", IF(ISBLANK(C676), "Missing Source ID", IF(INDEX(Sources!$B$19:$B$1002, MATCH(C676, Sources!$C$19:$C$1002, 0))="Unused", "Source does not exist", IF(ISBLANK(D676), "Missing Post ID", IF(INDEX(Posts!$B$25:$B$1008, MATCH(D676, Posts!$D$25:$D$1008, 0))="Unused", "Post does not exist", "Valid"))))))</f>
        <v>Unused</v>
      </c>
      <c r="C676" s="193"/>
      <c r="D676" s="196"/>
    </row>
    <row r="677" ht="15.75" customHeight="1">
      <c r="B677" s="190" t="str">
        <f t="array" ref="B677">IF(OR(NOT($X$3="Pre-Defined"), ROW(B677) - ROW($B$10) &gt;= General!$D$7), "Unused", IF(CONCATENATE(C677:D677)="", "Required", IF(ISBLANK(C677), "Missing Source ID", IF(INDEX(Sources!$B$19:$B$1002, MATCH(C677, Sources!$C$19:$C$1002, 0))="Unused", "Source does not exist", IF(ISBLANK(D677), "Missing Post ID", IF(INDEX(Posts!$B$25:$B$1008, MATCH(D677, Posts!$D$25:$D$1008, 0))="Unused", "Post does not exist", "Valid"))))))</f>
        <v>Unused</v>
      </c>
      <c r="C677" s="212"/>
      <c r="D677" s="215"/>
    </row>
    <row r="678" ht="15.75" customHeight="1">
      <c r="B678" s="190" t="str">
        <f t="array" ref="B678">IF(OR(NOT($X$3="Pre-Defined"), ROW(B678) - ROW($B$10) &gt;= General!$D$7), "Unused", IF(CONCATENATE(C678:D678)="", "Required", IF(ISBLANK(C678), "Missing Source ID", IF(INDEX(Sources!$B$19:$B$1002, MATCH(C678, Sources!$C$19:$C$1002, 0))="Unused", "Source does not exist", IF(ISBLANK(D678), "Missing Post ID", IF(INDEX(Posts!$B$25:$B$1008, MATCH(D678, Posts!$D$25:$D$1008, 0))="Unused", "Post does not exist", "Valid"))))))</f>
        <v>Unused</v>
      </c>
      <c r="C678" s="193"/>
      <c r="D678" s="196"/>
    </row>
    <row r="679" ht="15.75" customHeight="1">
      <c r="B679" s="190" t="str">
        <f t="array" ref="B679">IF(OR(NOT($X$3="Pre-Defined"), ROW(B679) - ROW($B$10) &gt;= General!$D$7), "Unused", IF(CONCATENATE(C679:D679)="", "Required", IF(ISBLANK(C679), "Missing Source ID", IF(INDEX(Sources!$B$19:$B$1002, MATCH(C679, Sources!$C$19:$C$1002, 0))="Unused", "Source does not exist", IF(ISBLANK(D679), "Missing Post ID", IF(INDEX(Posts!$B$25:$B$1008, MATCH(D679, Posts!$D$25:$D$1008, 0))="Unused", "Post does not exist", "Valid"))))))</f>
        <v>Unused</v>
      </c>
      <c r="C679" s="212"/>
      <c r="D679" s="215"/>
    </row>
    <row r="680" ht="15.75" customHeight="1">
      <c r="B680" s="190" t="str">
        <f t="array" ref="B680">IF(OR(NOT($X$3="Pre-Defined"), ROW(B680) - ROW($B$10) &gt;= General!$D$7), "Unused", IF(CONCATENATE(C680:D680)="", "Required", IF(ISBLANK(C680), "Missing Source ID", IF(INDEX(Sources!$B$19:$B$1002, MATCH(C680, Sources!$C$19:$C$1002, 0))="Unused", "Source does not exist", IF(ISBLANK(D680), "Missing Post ID", IF(INDEX(Posts!$B$25:$B$1008, MATCH(D680, Posts!$D$25:$D$1008, 0))="Unused", "Post does not exist", "Valid"))))))</f>
        <v>Unused</v>
      </c>
      <c r="C680" s="193"/>
      <c r="D680" s="196"/>
    </row>
    <row r="681" ht="15.75" customHeight="1">
      <c r="B681" s="190" t="str">
        <f t="array" ref="B681">IF(OR(NOT($X$3="Pre-Defined"), ROW(B681) - ROW($B$10) &gt;= General!$D$7), "Unused", IF(CONCATENATE(C681:D681)="", "Required", IF(ISBLANK(C681), "Missing Source ID", IF(INDEX(Sources!$B$19:$B$1002, MATCH(C681, Sources!$C$19:$C$1002, 0))="Unused", "Source does not exist", IF(ISBLANK(D681), "Missing Post ID", IF(INDEX(Posts!$B$25:$B$1008, MATCH(D681, Posts!$D$25:$D$1008, 0))="Unused", "Post does not exist", "Valid"))))))</f>
        <v>Unused</v>
      </c>
      <c r="C681" s="212"/>
      <c r="D681" s="215"/>
    </row>
    <row r="682" ht="15.75" customHeight="1">
      <c r="B682" s="190" t="str">
        <f t="array" ref="B682">IF(OR(NOT($X$3="Pre-Defined"), ROW(B682) - ROW($B$10) &gt;= General!$D$7), "Unused", IF(CONCATENATE(C682:D682)="", "Required", IF(ISBLANK(C682), "Missing Source ID", IF(INDEX(Sources!$B$19:$B$1002, MATCH(C682, Sources!$C$19:$C$1002, 0))="Unused", "Source does not exist", IF(ISBLANK(D682), "Missing Post ID", IF(INDEX(Posts!$B$25:$B$1008, MATCH(D682, Posts!$D$25:$D$1008, 0))="Unused", "Post does not exist", "Valid"))))))</f>
        <v>Unused</v>
      </c>
      <c r="C682" s="193"/>
      <c r="D682" s="196"/>
    </row>
    <row r="683" ht="15.75" customHeight="1">
      <c r="B683" s="190" t="str">
        <f t="array" ref="B683">IF(OR(NOT($X$3="Pre-Defined"), ROW(B683) - ROW($B$10) &gt;= General!$D$7), "Unused", IF(CONCATENATE(C683:D683)="", "Required", IF(ISBLANK(C683), "Missing Source ID", IF(INDEX(Sources!$B$19:$B$1002, MATCH(C683, Sources!$C$19:$C$1002, 0))="Unused", "Source does not exist", IF(ISBLANK(D683), "Missing Post ID", IF(INDEX(Posts!$B$25:$B$1008, MATCH(D683, Posts!$D$25:$D$1008, 0))="Unused", "Post does not exist", "Valid"))))))</f>
        <v>Unused</v>
      </c>
      <c r="C683" s="212"/>
      <c r="D683" s="215"/>
    </row>
    <row r="684" ht="15.75" customHeight="1">
      <c r="B684" s="190" t="str">
        <f t="array" ref="B684">IF(OR(NOT($X$3="Pre-Defined"), ROW(B684) - ROW($B$10) &gt;= General!$D$7), "Unused", IF(CONCATENATE(C684:D684)="", "Required", IF(ISBLANK(C684), "Missing Source ID", IF(INDEX(Sources!$B$19:$B$1002, MATCH(C684, Sources!$C$19:$C$1002, 0))="Unused", "Source does not exist", IF(ISBLANK(D684), "Missing Post ID", IF(INDEX(Posts!$B$25:$B$1008, MATCH(D684, Posts!$D$25:$D$1008, 0))="Unused", "Post does not exist", "Valid"))))))</f>
        <v>Unused</v>
      </c>
      <c r="C684" s="193"/>
      <c r="D684" s="196"/>
    </row>
    <row r="685" ht="15.75" customHeight="1">
      <c r="B685" s="190" t="str">
        <f t="array" ref="B685">IF(OR(NOT($X$3="Pre-Defined"), ROW(B685) - ROW($B$10) &gt;= General!$D$7), "Unused", IF(CONCATENATE(C685:D685)="", "Required", IF(ISBLANK(C685), "Missing Source ID", IF(INDEX(Sources!$B$19:$B$1002, MATCH(C685, Sources!$C$19:$C$1002, 0))="Unused", "Source does not exist", IF(ISBLANK(D685), "Missing Post ID", IF(INDEX(Posts!$B$25:$B$1008, MATCH(D685, Posts!$D$25:$D$1008, 0))="Unused", "Post does not exist", "Valid"))))))</f>
        <v>Unused</v>
      </c>
      <c r="C685" s="212"/>
      <c r="D685" s="215"/>
    </row>
    <row r="686" ht="15.75" customHeight="1">
      <c r="B686" s="190" t="str">
        <f t="array" ref="B686">IF(OR(NOT($X$3="Pre-Defined"), ROW(B686) - ROW($B$10) &gt;= General!$D$7), "Unused", IF(CONCATENATE(C686:D686)="", "Required", IF(ISBLANK(C686), "Missing Source ID", IF(INDEX(Sources!$B$19:$B$1002, MATCH(C686, Sources!$C$19:$C$1002, 0))="Unused", "Source does not exist", IF(ISBLANK(D686), "Missing Post ID", IF(INDEX(Posts!$B$25:$B$1008, MATCH(D686, Posts!$D$25:$D$1008, 0))="Unused", "Post does not exist", "Valid"))))))</f>
        <v>Unused</v>
      </c>
      <c r="C686" s="193"/>
      <c r="D686" s="196"/>
    </row>
    <row r="687" ht="15.75" customHeight="1">
      <c r="B687" s="190" t="str">
        <f t="array" ref="B687">IF(OR(NOT($X$3="Pre-Defined"), ROW(B687) - ROW($B$10) &gt;= General!$D$7), "Unused", IF(CONCATENATE(C687:D687)="", "Required", IF(ISBLANK(C687), "Missing Source ID", IF(INDEX(Sources!$B$19:$B$1002, MATCH(C687, Sources!$C$19:$C$1002, 0))="Unused", "Source does not exist", IF(ISBLANK(D687), "Missing Post ID", IF(INDEX(Posts!$B$25:$B$1008, MATCH(D687, Posts!$D$25:$D$1008, 0))="Unused", "Post does not exist", "Valid"))))))</f>
        <v>Unused</v>
      </c>
      <c r="C687" s="212"/>
      <c r="D687" s="215"/>
    </row>
    <row r="688" ht="15.75" customHeight="1">
      <c r="B688" s="190" t="str">
        <f t="array" ref="B688">IF(OR(NOT($X$3="Pre-Defined"), ROW(B688) - ROW($B$10) &gt;= General!$D$7), "Unused", IF(CONCATENATE(C688:D688)="", "Required", IF(ISBLANK(C688), "Missing Source ID", IF(INDEX(Sources!$B$19:$B$1002, MATCH(C688, Sources!$C$19:$C$1002, 0))="Unused", "Source does not exist", IF(ISBLANK(D688), "Missing Post ID", IF(INDEX(Posts!$B$25:$B$1008, MATCH(D688, Posts!$D$25:$D$1008, 0))="Unused", "Post does not exist", "Valid"))))))</f>
        <v>Unused</v>
      </c>
      <c r="C688" s="193"/>
      <c r="D688" s="196"/>
    </row>
    <row r="689" ht="15.75" customHeight="1">
      <c r="B689" s="190" t="str">
        <f t="array" ref="B689">IF(OR(NOT($X$3="Pre-Defined"), ROW(B689) - ROW($B$10) &gt;= General!$D$7), "Unused", IF(CONCATENATE(C689:D689)="", "Required", IF(ISBLANK(C689), "Missing Source ID", IF(INDEX(Sources!$B$19:$B$1002, MATCH(C689, Sources!$C$19:$C$1002, 0))="Unused", "Source does not exist", IF(ISBLANK(D689), "Missing Post ID", IF(INDEX(Posts!$B$25:$B$1008, MATCH(D689, Posts!$D$25:$D$1008, 0))="Unused", "Post does not exist", "Valid"))))))</f>
        <v>Unused</v>
      </c>
      <c r="C689" s="212"/>
      <c r="D689" s="215"/>
    </row>
    <row r="690" ht="15.75" customHeight="1">
      <c r="B690" s="190" t="str">
        <f t="array" ref="B690">IF(OR(NOT($X$3="Pre-Defined"), ROW(B690) - ROW($B$10) &gt;= General!$D$7), "Unused", IF(CONCATENATE(C690:D690)="", "Required", IF(ISBLANK(C690), "Missing Source ID", IF(INDEX(Sources!$B$19:$B$1002, MATCH(C690, Sources!$C$19:$C$1002, 0))="Unused", "Source does not exist", IF(ISBLANK(D690), "Missing Post ID", IF(INDEX(Posts!$B$25:$B$1008, MATCH(D690, Posts!$D$25:$D$1008, 0))="Unused", "Post does not exist", "Valid"))))))</f>
        <v>Unused</v>
      </c>
      <c r="C690" s="193"/>
      <c r="D690" s="196"/>
    </row>
    <row r="691" ht="15.75" customHeight="1">
      <c r="B691" s="190" t="str">
        <f t="array" ref="B691">IF(OR(NOT($X$3="Pre-Defined"), ROW(B691) - ROW($B$10) &gt;= General!$D$7), "Unused", IF(CONCATENATE(C691:D691)="", "Required", IF(ISBLANK(C691), "Missing Source ID", IF(INDEX(Sources!$B$19:$B$1002, MATCH(C691, Sources!$C$19:$C$1002, 0))="Unused", "Source does not exist", IF(ISBLANK(D691), "Missing Post ID", IF(INDEX(Posts!$B$25:$B$1008, MATCH(D691, Posts!$D$25:$D$1008, 0))="Unused", "Post does not exist", "Valid"))))))</f>
        <v>Unused</v>
      </c>
      <c r="C691" s="212"/>
      <c r="D691" s="215"/>
    </row>
    <row r="692" ht="15.75" customHeight="1">
      <c r="B692" s="190" t="str">
        <f t="array" ref="B692">IF(OR(NOT($X$3="Pre-Defined"), ROW(B692) - ROW($B$10) &gt;= General!$D$7), "Unused", IF(CONCATENATE(C692:D692)="", "Required", IF(ISBLANK(C692), "Missing Source ID", IF(INDEX(Sources!$B$19:$B$1002, MATCH(C692, Sources!$C$19:$C$1002, 0))="Unused", "Source does not exist", IF(ISBLANK(D692), "Missing Post ID", IF(INDEX(Posts!$B$25:$B$1008, MATCH(D692, Posts!$D$25:$D$1008, 0))="Unused", "Post does not exist", "Valid"))))))</f>
        <v>Unused</v>
      </c>
      <c r="C692" s="193"/>
      <c r="D692" s="196"/>
    </row>
    <row r="693" ht="15.75" customHeight="1">
      <c r="B693" s="190" t="str">
        <f t="array" ref="B693">IF(OR(NOT($X$3="Pre-Defined"), ROW(B693) - ROW($B$10) &gt;= General!$D$7), "Unused", IF(CONCATENATE(C693:D693)="", "Required", IF(ISBLANK(C693), "Missing Source ID", IF(INDEX(Sources!$B$19:$B$1002, MATCH(C693, Sources!$C$19:$C$1002, 0))="Unused", "Source does not exist", IF(ISBLANK(D693), "Missing Post ID", IF(INDEX(Posts!$B$25:$B$1008, MATCH(D693, Posts!$D$25:$D$1008, 0))="Unused", "Post does not exist", "Valid"))))))</f>
        <v>Unused</v>
      </c>
      <c r="C693" s="212"/>
      <c r="D693" s="215"/>
    </row>
    <row r="694" ht="15.75" customHeight="1">
      <c r="B694" s="190" t="str">
        <f t="array" ref="B694">IF(OR(NOT($X$3="Pre-Defined"), ROW(B694) - ROW($B$10) &gt;= General!$D$7), "Unused", IF(CONCATENATE(C694:D694)="", "Required", IF(ISBLANK(C694), "Missing Source ID", IF(INDEX(Sources!$B$19:$B$1002, MATCH(C694, Sources!$C$19:$C$1002, 0))="Unused", "Source does not exist", IF(ISBLANK(D694), "Missing Post ID", IF(INDEX(Posts!$B$25:$B$1008, MATCH(D694, Posts!$D$25:$D$1008, 0))="Unused", "Post does not exist", "Valid"))))))</f>
        <v>Unused</v>
      </c>
      <c r="C694" s="193"/>
      <c r="D694" s="196"/>
    </row>
    <row r="695" ht="15.75" customHeight="1">
      <c r="B695" s="190" t="str">
        <f t="array" ref="B695">IF(OR(NOT($X$3="Pre-Defined"), ROW(B695) - ROW($B$10) &gt;= General!$D$7), "Unused", IF(CONCATENATE(C695:D695)="", "Required", IF(ISBLANK(C695), "Missing Source ID", IF(INDEX(Sources!$B$19:$B$1002, MATCH(C695, Sources!$C$19:$C$1002, 0))="Unused", "Source does not exist", IF(ISBLANK(D695), "Missing Post ID", IF(INDEX(Posts!$B$25:$B$1008, MATCH(D695, Posts!$D$25:$D$1008, 0))="Unused", "Post does not exist", "Valid"))))))</f>
        <v>Unused</v>
      </c>
      <c r="C695" s="212"/>
      <c r="D695" s="215"/>
    </row>
    <row r="696" ht="15.75" customHeight="1">
      <c r="B696" s="190" t="str">
        <f t="array" ref="B696">IF(OR(NOT($X$3="Pre-Defined"), ROW(B696) - ROW($B$10) &gt;= General!$D$7), "Unused", IF(CONCATENATE(C696:D696)="", "Required", IF(ISBLANK(C696), "Missing Source ID", IF(INDEX(Sources!$B$19:$B$1002, MATCH(C696, Sources!$C$19:$C$1002, 0))="Unused", "Source does not exist", IF(ISBLANK(D696), "Missing Post ID", IF(INDEX(Posts!$B$25:$B$1008, MATCH(D696, Posts!$D$25:$D$1008, 0))="Unused", "Post does not exist", "Valid"))))))</f>
        <v>Unused</v>
      </c>
      <c r="C696" s="193"/>
      <c r="D696" s="196"/>
    </row>
    <row r="697" ht="15.75" customHeight="1">
      <c r="B697" s="190" t="str">
        <f t="array" ref="B697">IF(OR(NOT($X$3="Pre-Defined"), ROW(B697) - ROW($B$10) &gt;= General!$D$7), "Unused", IF(CONCATENATE(C697:D697)="", "Required", IF(ISBLANK(C697), "Missing Source ID", IF(INDEX(Sources!$B$19:$B$1002, MATCH(C697, Sources!$C$19:$C$1002, 0))="Unused", "Source does not exist", IF(ISBLANK(D697), "Missing Post ID", IF(INDEX(Posts!$B$25:$B$1008, MATCH(D697, Posts!$D$25:$D$1008, 0))="Unused", "Post does not exist", "Valid"))))))</f>
        <v>Unused</v>
      </c>
      <c r="C697" s="212"/>
      <c r="D697" s="215"/>
    </row>
    <row r="698" ht="15.75" customHeight="1">
      <c r="B698" s="190" t="str">
        <f t="array" ref="B698">IF(OR(NOT($X$3="Pre-Defined"), ROW(B698) - ROW($B$10) &gt;= General!$D$7), "Unused", IF(CONCATENATE(C698:D698)="", "Required", IF(ISBLANK(C698), "Missing Source ID", IF(INDEX(Sources!$B$19:$B$1002, MATCH(C698, Sources!$C$19:$C$1002, 0))="Unused", "Source does not exist", IF(ISBLANK(D698), "Missing Post ID", IF(INDEX(Posts!$B$25:$B$1008, MATCH(D698, Posts!$D$25:$D$1008, 0))="Unused", "Post does not exist", "Valid"))))))</f>
        <v>Unused</v>
      </c>
      <c r="C698" s="193"/>
      <c r="D698" s="196"/>
    </row>
    <row r="699" ht="15.75" customHeight="1">
      <c r="B699" s="190" t="str">
        <f t="array" ref="B699">IF(OR(NOT($X$3="Pre-Defined"), ROW(B699) - ROW($B$10) &gt;= General!$D$7), "Unused", IF(CONCATENATE(C699:D699)="", "Required", IF(ISBLANK(C699), "Missing Source ID", IF(INDEX(Sources!$B$19:$B$1002, MATCH(C699, Sources!$C$19:$C$1002, 0))="Unused", "Source does not exist", IF(ISBLANK(D699), "Missing Post ID", IF(INDEX(Posts!$B$25:$B$1008, MATCH(D699, Posts!$D$25:$D$1008, 0))="Unused", "Post does not exist", "Valid"))))))</f>
        <v>Unused</v>
      </c>
      <c r="C699" s="212"/>
      <c r="D699" s="215"/>
    </row>
    <row r="700" ht="15.75" customHeight="1">
      <c r="B700" s="190" t="str">
        <f t="array" ref="B700">IF(OR(NOT($X$3="Pre-Defined"), ROW(B700) - ROW($B$10) &gt;= General!$D$7), "Unused", IF(CONCATENATE(C700:D700)="", "Required", IF(ISBLANK(C700), "Missing Source ID", IF(INDEX(Sources!$B$19:$B$1002, MATCH(C700, Sources!$C$19:$C$1002, 0))="Unused", "Source does not exist", IF(ISBLANK(D700), "Missing Post ID", IF(INDEX(Posts!$B$25:$B$1008, MATCH(D700, Posts!$D$25:$D$1008, 0))="Unused", "Post does not exist", "Valid"))))))</f>
        <v>Unused</v>
      </c>
      <c r="C700" s="193"/>
      <c r="D700" s="196"/>
    </row>
    <row r="701" ht="15.75" customHeight="1">
      <c r="B701" s="190" t="str">
        <f t="array" ref="B701">IF(OR(NOT($X$3="Pre-Defined"), ROW(B701) - ROW($B$10) &gt;= General!$D$7), "Unused", IF(CONCATENATE(C701:D701)="", "Required", IF(ISBLANK(C701), "Missing Source ID", IF(INDEX(Sources!$B$19:$B$1002, MATCH(C701, Sources!$C$19:$C$1002, 0))="Unused", "Source does not exist", IF(ISBLANK(D701), "Missing Post ID", IF(INDEX(Posts!$B$25:$B$1008, MATCH(D701, Posts!$D$25:$D$1008, 0))="Unused", "Post does not exist", "Valid"))))))</f>
        <v>Unused</v>
      </c>
      <c r="C701" s="212"/>
      <c r="D701" s="215"/>
    </row>
    <row r="702" ht="15.75" customHeight="1">
      <c r="B702" s="190" t="str">
        <f t="array" ref="B702">IF(OR(NOT($X$3="Pre-Defined"), ROW(B702) - ROW($B$10) &gt;= General!$D$7), "Unused", IF(CONCATENATE(C702:D702)="", "Required", IF(ISBLANK(C702), "Missing Source ID", IF(INDEX(Sources!$B$19:$B$1002, MATCH(C702, Sources!$C$19:$C$1002, 0))="Unused", "Source does not exist", IF(ISBLANK(D702), "Missing Post ID", IF(INDEX(Posts!$B$25:$B$1008, MATCH(D702, Posts!$D$25:$D$1008, 0))="Unused", "Post does not exist", "Valid"))))))</f>
        <v>Unused</v>
      </c>
      <c r="C702" s="193"/>
      <c r="D702" s="196"/>
    </row>
    <row r="703" ht="15.75" customHeight="1">
      <c r="B703" s="190" t="str">
        <f t="array" ref="B703">IF(OR(NOT($X$3="Pre-Defined"), ROW(B703) - ROW($B$10) &gt;= General!$D$7), "Unused", IF(CONCATENATE(C703:D703)="", "Required", IF(ISBLANK(C703), "Missing Source ID", IF(INDEX(Sources!$B$19:$B$1002, MATCH(C703, Sources!$C$19:$C$1002, 0))="Unused", "Source does not exist", IF(ISBLANK(D703), "Missing Post ID", IF(INDEX(Posts!$B$25:$B$1008, MATCH(D703, Posts!$D$25:$D$1008, 0))="Unused", "Post does not exist", "Valid"))))))</f>
        <v>Unused</v>
      </c>
      <c r="C703" s="212"/>
      <c r="D703" s="215"/>
    </row>
    <row r="704" ht="15.75" customHeight="1">
      <c r="B704" s="190" t="str">
        <f t="array" ref="B704">IF(OR(NOT($X$3="Pre-Defined"), ROW(B704) - ROW($B$10) &gt;= General!$D$7), "Unused", IF(CONCATENATE(C704:D704)="", "Required", IF(ISBLANK(C704), "Missing Source ID", IF(INDEX(Sources!$B$19:$B$1002, MATCH(C704, Sources!$C$19:$C$1002, 0))="Unused", "Source does not exist", IF(ISBLANK(D704), "Missing Post ID", IF(INDEX(Posts!$B$25:$B$1008, MATCH(D704, Posts!$D$25:$D$1008, 0))="Unused", "Post does not exist", "Valid"))))))</f>
        <v>Unused</v>
      </c>
      <c r="C704" s="193"/>
      <c r="D704" s="196"/>
    </row>
    <row r="705" ht="15.75" customHeight="1">
      <c r="B705" s="190" t="str">
        <f t="array" ref="B705">IF(OR(NOT($X$3="Pre-Defined"), ROW(B705) - ROW($B$10) &gt;= General!$D$7), "Unused", IF(CONCATENATE(C705:D705)="", "Required", IF(ISBLANK(C705), "Missing Source ID", IF(INDEX(Sources!$B$19:$B$1002, MATCH(C705, Sources!$C$19:$C$1002, 0))="Unused", "Source does not exist", IF(ISBLANK(D705), "Missing Post ID", IF(INDEX(Posts!$B$25:$B$1008, MATCH(D705, Posts!$D$25:$D$1008, 0))="Unused", "Post does not exist", "Valid"))))))</f>
        <v>Unused</v>
      </c>
      <c r="C705" s="212"/>
      <c r="D705" s="215"/>
    </row>
    <row r="706" ht="15.75" customHeight="1">
      <c r="B706" s="190" t="str">
        <f t="array" ref="B706">IF(OR(NOT($X$3="Pre-Defined"), ROW(B706) - ROW($B$10) &gt;= General!$D$7), "Unused", IF(CONCATENATE(C706:D706)="", "Required", IF(ISBLANK(C706), "Missing Source ID", IF(INDEX(Sources!$B$19:$B$1002, MATCH(C706, Sources!$C$19:$C$1002, 0))="Unused", "Source does not exist", IF(ISBLANK(D706), "Missing Post ID", IF(INDEX(Posts!$B$25:$B$1008, MATCH(D706, Posts!$D$25:$D$1008, 0))="Unused", "Post does not exist", "Valid"))))))</f>
        <v>Unused</v>
      </c>
      <c r="C706" s="193"/>
      <c r="D706" s="196"/>
    </row>
    <row r="707" ht="15.75" customHeight="1">
      <c r="B707" s="190" t="str">
        <f t="array" ref="B707">IF(OR(NOT($X$3="Pre-Defined"), ROW(B707) - ROW($B$10) &gt;= General!$D$7), "Unused", IF(CONCATENATE(C707:D707)="", "Required", IF(ISBLANK(C707), "Missing Source ID", IF(INDEX(Sources!$B$19:$B$1002, MATCH(C707, Sources!$C$19:$C$1002, 0))="Unused", "Source does not exist", IF(ISBLANK(D707), "Missing Post ID", IF(INDEX(Posts!$B$25:$B$1008, MATCH(D707, Posts!$D$25:$D$1008, 0))="Unused", "Post does not exist", "Valid"))))))</f>
        <v>Unused</v>
      </c>
      <c r="C707" s="212"/>
      <c r="D707" s="215"/>
    </row>
    <row r="708" ht="15.75" customHeight="1">
      <c r="B708" s="190" t="str">
        <f t="array" ref="B708">IF(OR(NOT($X$3="Pre-Defined"), ROW(B708) - ROW($B$10) &gt;= General!$D$7), "Unused", IF(CONCATENATE(C708:D708)="", "Required", IF(ISBLANK(C708), "Missing Source ID", IF(INDEX(Sources!$B$19:$B$1002, MATCH(C708, Sources!$C$19:$C$1002, 0))="Unused", "Source does not exist", IF(ISBLANK(D708), "Missing Post ID", IF(INDEX(Posts!$B$25:$B$1008, MATCH(D708, Posts!$D$25:$D$1008, 0))="Unused", "Post does not exist", "Valid"))))))</f>
        <v>Unused</v>
      </c>
      <c r="C708" s="193"/>
      <c r="D708" s="196"/>
    </row>
    <row r="709" ht="15.75" customHeight="1">
      <c r="B709" s="190" t="str">
        <f t="array" ref="B709">IF(OR(NOT($X$3="Pre-Defined"), ROW(B709) - ROW($B$10) &gt;= General!$D$7), "Unused", IF(CONCATENATE(C709:D709)="", "Required", IF(ISBLANK(C709), "Missing Source ID", IF(INDEX(Sources!$B$19:$B$1002, MATCH(C709, Sources!$C$19:$C$1002, 0))="Unused", "Source does not exist", IF(ISBLANK(D709), "Missing Post ID", IF(INDEX(Posts!$B$25:$B$1008, MATCH(D709, Posts!$D$25:$D$1008, 0))="Unused", "Post does not exist", "Valid"))))))</f>
        <v>Unused</v>
      </c>
      <c r="C709" s="212"/>
      <c r="D709" s="215"/>
    </row>
    <row r="710" ht="15.75" customHeight="1">
      <c r="B710" s="190" t="str">
        <f t="array" ref="B710">IF(OR(NOT($X$3="Pre-Defined"), ROW(B710) - ROW($B$10) &gt;= General!$D$7), "Unused", IF(CONCATENATE(C710:D710)="", "Required", IF(ISBLANK(C710), "Missing Source ID", IF(INDEX(Sources!$B$19:$B$1002, MATCH(C710, Sources!$C$19:$C$1002, 0))="Unused", "Source does not exist", IF(ISBLANK(D710), "Missing Post ID", IF(INDEX(Posts!$B$25:$B$1008, MATCH(D710, Posts!$D$25:$D$1008, 0))="Unused", "Post does not exist", "Valid"))))))</f>
        <v>Unused</v>
      </c>
      <c r="C710" s="193"/>
      <c r="D710" s="196"/>
    </row>
    <row r="711" ht="15.75" customHeight="1">
      <c r="B711" s="190" t="str">
        <f t="array" ref="B711">IF(OR(NOT($X$3="Pre-Defined"), ROW(B711) - ROW($B$10) &gt;= General!$D$7), "Unused", IF(CONCATENATE(C711:D711)="", "Required", IF(ISBLANK(C711), "Missing Source ID", IF(INDEX(Sources!$B$19:$B$1002, MATCH(C711, Sources!$C$19:$C$1002, 0))="Unused", "Source does not exist", IF(ISBLANK(D711), "Missing Post ID", IF(INDEX(Posts!$B$25:$B$1008, MATCH(D711, Posts!$D$25:$D$1008, 0))="Unused", "Post does not exist", "Valid"))))))</f>
        <v>Unused</v>
      </c>
      <c r="C711" s="212"/>
      <c r="D711" s="215"/>
    </row>
    <row r="712" ht="15.75" customHeight="1">
      <c r="B712" s="190" t="str">
        <f t="array" ref="B712">IF(OR(NOT($X$3="Pre-Defined"), ROW(B712) - ROW($B$10) &gt;= General!$D$7), "Unused", IF(CONCATENATE(C712:D712)="", "Required", IF(ISBLANK(C712), "Missing Source ID", IF(INDEX(Sources!$B$19:$B$1002, MATCH(C712, Sources!$C$19:$C$1002, 0))="Unused", "Source does not exist", IF(ISBLANK(D712), "Missing Post ID", IF(INDEX(Posts!$B$25:$B$1008, MATCH(D712, Posts!$D$25:$D$1008, 0))="Unused", "Post does not exist", "Valid"))))))</f>
        <v>Unused</v>
      </c>
      <c r="C712" s="193"/>
      <c r="D712" s="196"/>
    </row>
    <row r="713" ht="15.75" customHeight="1">
      <c r="B713" s="190" t="str">
        <f t="array" ref="B713">IF(OR(NOT($X$3="Pre-Defined"), ROW(B713) - ROW($B$10) &gt;= General!$D$7), "Unused", IF(CONCATENATE(C713:D713)="", "Required", IF(ISBLANK(C713), "Missing Source ID", IF(INDEX(Sources!$B$19:$B$1002, MATCH(C713, Sources!$C$19:$C$1002, 0))="Unused", "Source does not exist", IF(ISBLANK(D713), "Missing Post ID", IF(INDEX(Posts!$B$25:$B$1008, MATCH(D713, Posts!$D$25:$D$1008, 0))="Unused", "Post does not exist", "Valid"))))))</f>
        <v>Unused</v>
      </c>
      <c r="C713" s="212"/>
      <c r="D713" s="215"/>
    </row>
    <row r="714" ht="15.75" customHeight="1">
      <c r="B714" s="190" t="str">
        <f t="array" ref="B714">IF(OR(NOT($X$3="Pre-Defined"), ROW(B714) - ROW($B$10) &gt;= General!$D$7), "Unused", IF(CONCATENATE(C714:D714)="", "Required", IF(ISBLANK(C714), "Missing Source ID", IF(INDEX(Sources!$B$19:$B$1002, MATCH(C714, Sources!$C$19:$C$1002, 0))="Unused", "Source does not exist", IF(ISBLANK(D714), "Missing Post ID", IF(INDEX(Posts!$B$25:$B$1008, MATCH(D714, Posts!$D$25:$D$1008, 0))="Unused", "Post does not exist", "Valid"))))))</f>
        <v>Unused</v>
      </c>
      <c r="C714" s="193"/>
      <c r="D714" s="196"/>
    </row>
    <row r="715" ht="15.75" customHeight="1">
      <c r="B715" s="190" t="str">
        <f t="array" ref="B715">IF(OR(NOT($X$3="Pre-Defined"), ROW(B715) - ROW($B$10) &gt;= General!$D$7), "Unused", IF(CONCATENATE(C715:D715)="", "Required", IF(ISBLANK(C715), "Missing Source ID", IF(INDEX(Sources!$B$19:$B$1002, MATCH(C715, Sources!$C$19:$C$1002, 0))="Unused", "Source does not exist", IF(ISBLANK(D715), "Missing Post ID", IF(INDEX(Posts!$B$25:$B$1008, MATCH(D715, Posts!$D$25:$D$1008, 0))="Unused", "Post does not exist", "Valid"))))))</f>
        <v>Unused</v>
      </c>
      <c r="C715" s="212"/>
      <c r="D715" s="215"/>
    </row>
    <row r="716" ht="15.75" customHeight="1">
      <c r="B716" s="190" t="str">
        <f t="array" ref="B716">IF(OR(NOT($X$3="Pre-Defined"), ROW(B716) - ROW($B$10) &gt;= General!$D$7), "Unused", IF(CONCATENATE(C716:D716)="", "Required", IF(ISBLANK(C716), "Missing Source ID", IF(INDEX(Sources!$B$19:$B$1002, MATCH(C716, Sources!$C$19:$C$1002, 0))="Unused", "Source does not exist", IF(ISBLANK(D716), "Missing Post ID", IF(INDEX(Posts!$B$25:$B$1008, MATCH(D716, Posts!$D$25:$D$1008, 0))="Unused", "Post does not exist", "Valid"))))))</f>
        <v>Unused</v>
      </c>
      <c r="C716" s="193"/>
      <c r="D716" s="196"/>
    </row>
    <row r="717" ht="15.75" customHeight="1">
      <c r="B717" s="190" t="str">
        <f t="array" ref="B717">IF(OR(NOT($X$3="Pre-Defined"), ROW(B717) - ROW($B$10) &gt;= General!$D$7), "Unused", IF(CONCATENATE(C717:D717)="", "Required", IF(ISBLANK(C717), "Missing Source ID", IF(INDEX(Sources!$B$19:$B$1002, MATCH(C717, Sources!$C$19:$C$1002, 0))="Unused", "Source does not exist", IF(ISBLANK(D717), "Missing Post ID", IF(INDEX(Posts!$B$25:$B$1008, MATCH(D717, Posts!$D$25:$D$1008, 0))="Unused", "Post does not exist", "Valid"))))))</f>
        <v>Unused</v>
      </c>
      <c r="C717" s="212"/>
      <c r="D717" s="215"/>
    </row>
    <row r="718" ht="15.75" customHeight="1">
      <c r="B718" s="190" t="str">
        <f t="array" ref="B718">IF(OR(NOT($X$3="Pre-Defined"), ROW(B718) - ROW($B$10) &gt;= General!$D$7), "Unused", IF(CONCATENATE(C718:D718)="", "Required", IF(ISBLANK(C718), "Missing Source ID", IF(INDEX(Sources!$B$19:$B$1002, MATCH(C718, Sources!$C$19:$C$1002, 0))="Unused", "Source does not exist", IF(ISBLANK(D718), "Missing Post ID", IF(INDEX(Posts!$B$25:$B$1008, MATCH(D718, Posts!$D$25:$D$1008, 0))="Unused", "Post does not exist", "Valid"))))))</f>
        <v>Unused</v>
      </c>
      <c r="C718" s="193"/>
      <c r="D718" s="196"/>
    </row>
    <row r="719" ht="15.75" customHeight="1">
      <c r="B719" s="190" t="str">
        <f t="array" ref="B719">IF(OR(NOT($X$3="Pre-Defined"), ROW(B719) - ROW($B$10) &gt;= General!$D$7), "Unused", IF(CONCATENATE(C719:D719)="", "Required", IF(ISBLANK(C719), "Missing Source ID", IF(INDEX(Sources!$B$19:$B$1002, MATCH(C719, Sources!$C$19:$C$1002, 0))="Unused", "Source does not exist", IF(ISBLANK(D719), "Missing Post ID", IF(INDEX(Posts!$B$25:$B$1008, MATCH(D719, Posts!$D$25:$D$1008, 0))="Unused", "Post does not exist", "Valid"))))))</f>
        <v>Unused</v>
      </c>
      <c r="C719" s="212"/>
      <c r="D719" s="215"/>
    </row>
    <row r="720" ht="15.75" customHeight="1">
      <c r="B720" s="190" t="str">
        <f t="array" ref="B720">IF(OR(NOT($X$3="Pre-Defined"), ROW(B720) - ROW($B$10) &gt;= General!$D$7), "Unused", IF(CONCATENATE(C720:D720)="", "Required", IF(ISBLANK(C720), "Missing Source ID", IF(INDEX(Sources!$B$19:$B$1002, MATCH(C720, Sources!$C$19:$C$1002, 0))="Unused", "Source does not exist", IF(ISBLANK(D720), "Missing Post ID", IF(INDEX(Posts!$B$25:$B$1008, MATCH(D720, Posts!$D$25:$D$1008, 0))="Unused", "Post does not exist", "Valid"))))))</f>
        <v>Unused</v>
      </c>
      <c r="C720" s="193"/>
      <c r="D720" s="196"/>
    </row>
    <row r="721" ht="15.75" customHeight="1">
      <c r="B721" s="190" t="str">
        <f t="array" ref="B721">IF(OR(NOT($X$3="Pre-Defined"), ROW(B721) - ROW($B$10) &gt;= General!$D$7), "Unused", IF(CONCATENATE(C721:D721)="", "Required", IF(ISBLANK(C721), "Missing Source ID", IF(INDEX(Sources!$B$19:$B$1002, MATCH(C721, Sources!$C$19:$C$1002, 0))="Unused", "Source does not exist", IF(ISBLANK(D721), "Missing Post ID", IF(INDEX(Posts!$B$25:$B$1008, MATCH(D721, Posts!$D$25:$D$1008, 0))="Unused", "Post does not exist", "Valid"))))))</f>
        <v>Unused</v>
      </c>
      <c r="C721" s="212"/>
      <c r="D721" s="215"/>
    </row>
    <row r="722" ht="15.75" customHeight="1">
      <c r="B722" s="190" t="str">
        <f t="array" ref="B722">IF(OR(NOT($X$3="Pre-Defined"), ROW(B722) - ROW($B$10) &gt;= General!$D$7), "Unused", IF(CONCATENATE(C722:D722)="", "Required", IF(ISBLANK(C722), "Missing Source ID", IF(INDEX(Sources!$B$19:$B$1002, MATCH(C722, Sources!$C$19:$C$1002, 0))="Unused", "Source does not exist", IF(ISBLANK(D722), "Missing Post ID", IF(INDEX(Posts!$B$25:$B$1008, MATCH(D722, Posts!$D$25:$D$1008, 0))="Unused", "Post does not exist", "Valid"))))))</f>
        <v>Unused</v>
      </c>
      <c r="C722" s="193"/>
      <c r="D722" s="196"/>
    </row>
    <row r="723" ht="15.75" customHeight="1">
      <c r="B723" s="190" t="str">
        <f t="array" ref="B723">IF(OR(NOT($X$3="Pre-Defined"), ROW(B723) - ROW($B$10) &gt;= General!$D$7), "Unused", IF(CONCATENATE(C723:D723)="", "Required", IF(ISBLANK(C723), "Missing Source ID", IF(INDEX(Sources!$B$19:$B$1002, MATCH(C723, Sources!$C$19:$C$1002, 0))="Unused", "Source does not exist", IF(ISBLANK(D723), "Missing Post ID", IF(INDEX(Posts!$B$25:$B$1008, MATCH(D723, Posts!$D$25:$D$1008, 0))="Unused", "Post does not exist", "Valid"))))))</f>
        <v>Unused</v>
      </c>
      <c r="C723" s="212"/>
      <c r="D723" s="215"/>
    </row>
    <row r="724" ht="15.75" customHeight="1">
      <c r="B724" s="190" t="str">
        <f t="array" ref="B724">IF(OR(NOT($X$3="Pre-Defined"), ROW(B724) - ROW($B$10) &gt;= General!$D$7), "Unused", IF(CONCATENATE(C724:D724)="", "Required", IF(ISBLANK(C724), "Missing Source ID", IF(INDEX(Sources!$B$19:$B$1002, MATCH(C724, Sources!$C$19:$C$1002, 0))="Unused", "Source does not exist", IF(ISBLANK(D724), "Missing Post ID", IF(INDEX(Posts!$B$25:$B$1008, MATCH(D724, Posts!$D$25:$D$1008, 0))="Unused", "Post does not exist", "Valid"))))))</f>
        <v>Unused</v>
      </c>
      <c r="C724" s="193"/>
      <c r="D724" s="196"/>
    </row>
    <row r="725" ht="15.75" customHeight="1">
      <c r="B725" s="190" t="str">
        <f t="array" ref="B725">IF(OR(NOT($X$3="Pre-Defined"), ROW(B725) - ROW($B$10) &gt;= General!$D$7), "Unused", IF(CONCATENATE(C725:D725)="", "Required", IF(ISBLANK(C725), "Missing Source ID", IF(INDEX(Sources!$B$19:$B$1002, MATCH(C725, Sources!$C$19:$C$1002, 0))="Unused", "Source does not exist", IF(ISBLANK(D725), "Missing Post ID", IF(INDEX(Posts!$B$25:$B$1008, MATCH(D725, Posts!$D$25:$D$1008, 0))="Unused", "Post does not exist", "Valid"))))))</f>
        <v>Unused</v>
      </c>
      <c r="C725" s="212"/>
      <c r="D725" s="215"/>
    </row>
    <row r="726" ht="15.75" customHeight="1">
      <c r="B726" s="190" t="str">
        <f t="array" ref="B726">IF(OR(NOT($X$3="Pre-Defined"), ROW(B726) - ROW($B$10) &gt;= General!$D$7), "Unused", IF(CONCATENATE(C726:D726)="", "Required", IF(ISBLANK(C726), "Missing Source ID", IF(INDEX(Sources!$B$19:$B$1002, MATCH(C726, Sources!$C$19:$C$1002, 0))="Unused", "Source does not exist", IF(ISBLANK(D726), "Missing Post ID", IF(INDEX(Posts!$B$25:$B$1008, MATCH(D726, Posts!$D$25:$D$1008, 0))="Unused", "Post does not exist", "Valid"))))))</f>
        <v>Unused</v>
      </c>
      <c r="C726" s="193"/>
      <c r="D726" s="196"/>
    </row>
    <row r="727" ht="15.75" customHeight="1">
      <c r="B727" s="190" t="str">
        <f t="array" ref="B727">IF(OR(NOT($X$3="Pre-Defined"), ROW(B727) - ROW($B$10) &gt;= General!$D$7), "Unused", IF(CONCATENATE(C727:D727)="", "Required", IF(ISBLANK(C727), "Missing Source ID", IF(INDEX(Sources!$B$19:$B$1002, MATCH(C727, Sources!$C$19:$C$1002, 0))="Unused", "Source does not exist", IF(ISBLANK(D727), "Missing Post ID", IF(INDEX(Posts!$B$25:$B$1008, MATCH(D727, Posts!$D$25:$D$1008, 0))="Unused", "Post does not exist", "Valid"))))))</f>
        <v>Unused</v>
      </c>
      <c r="C727" s="212"/>
      <c r="D727" s="215"/>
    </row>
    <row r="728" ht="15.75" customHeight="1">
      <c r="B728" s="190" t="str">
        <f t="array" ref="B728">IF(OR(NOT($X$3="Pre-Defined"), ROW(B728) - ROW($B$10) &gt;= General!$D$7), "Unused", IF(CONCATENATE(C728:D728)="", "Required", IF(ISBLANK(C728), "Missing Source ID", IF(INDEX(Sources!$B$19:$B$1002, MATCH(C728, Sources!$C$19:$C$1002, 0))="Unused", "Source does not exist", IF(ISBLANK(D728), "Missing Post ID", IF(INDEX(Posts!$B$25:$B$1008, MATCH(D728, Posts!$D$25:$D$1008, 0))="Unused", "Post does not exist", "Valid"))))))</f>
        <v>Unused</v>
      </c>
      <c r="C728" s="193"/>
      <c r="D728" s="196"/>
    </row>
    <row r="729" ht="15.75" customHeight="1">
      <c r="B729" s="190" t="str">
        <f t="array" ref="B729">IF(OR(NOT($X$3="Pre-Defined"), ROW(B729) - ROW($B$10) &gt;= General!$D$7), "Unused", IF(CONCATENATE(C729:D729)="", "Required", IF(ISBLANK(C729), "Missing Source ID", IF(INDEX(Sources!$B$19:$B$1002, MATCH(C729, Sources!$C$19:$C$1002, 0))="Unused", "Source does not exist", IF(ISBLANK(D729), "Missing Post ID", IF(INDEX(Posts!$B$25:$B$1008, MATCH(D729, Posts!$D$25:$D$1008, 0))="Unused", "Post does not exist", "Valid"))))))</f>
        <v>Unused</v>
      </c>
      <c r="C729" s="212"/>
      <c r="D729" s="215"/>
    </row>
    <row r="730" ht="15.75" customHeight="1">
      <c r="B730" s="190" t="str">
        <f t="array" ref="B730">IF(OR(NOT($X$3="Pre-Defined"), ROW(B730) - ROW($B$10) &gt;= General!$D$7), "Unused", IF(CONCATENATE(C730:D730)="", "Required", IF(ISBLANK(C730), "Missing Source ID", IF(INDEX(Sources!$B$19:$B$1002, MATCH(C730, Sources!$C$19:$C$1002, 0))="Unused", "Source does not exist", IF(ISBLANK(D730), "Missing Post ID", IF(INDEX(Posts!$B$25:$B$1008, MATCH(D730, Posts!$D$25:$D$1008, 0))="Unused", "Post does not exist", "Valid"))))))</f>
        <v>Unused</v>
      </c>
      <c r="C730" s="193"/>
      <c r="D730" s="196"/>
    </row>
    <row r="731" ht="15.75" customHeight="1">
      <c r="B731" s="190" t="str">
        <f t="array" ref="B731">IF(OR(NOT($X$3="Pre-Defined"), ROW(B731) - ROW($B$10) &gt;= General!$D$7), "Unused", IF(CONCATENATE(C731:D731)="", "Required", IF(ISBLANK(C731), "Missing Source ID", IF(INDEX(Sources!$B$19:$B$1002, MATCH(C731, Sources!$C$19:$C$1002, 0))="Unused", "Source does not exist", IF(ISBLANK(D731), "Missing Post ID", IF(INDEX(Posts!$B$25:$B$1008, MATCH(D731, Posts!$D$25:$D$1008, 0))="Unused", "Post does not exist", "Valid"))))))</f>
        <v>Unused</v>
      </c>
      <c r="C731" s="212"/>
      <c r="D731" s="215"/>
    </row>
    <row r="732" ht="15.75" customHeight="1">
      <c r="B732" s="190" t="str">
        <f t="array" ref="B732">IF(OR(NOT($X$3="Pre-Defined"), ROW(B732) - ROW($B$10) &gt;= General!$D$7), "Unused", IF(CONCATENATE(C732:D732)="", "Required", IF(ISBLANK(C732), "Missing Source ID", IF(INDEX(Sources!$B$19:$B$1002, MATCH(C732, Sources!$C$19:$C$1002, 0))="Unused", "Source does not exist", IF(ISBLANK(D732), "Missing Post ID", IF(INDEX(Posts!$B$25:$B$1008, MATCH(D732, Posts!$D$25:$D$1008, 0))="Unused", "Post does not exist", "Valid"))))))</f>
        <v>Unused</v>
      </c>
      <c r="C732" s="193"/>
      <c r="D732" s="196"/>
    </row>
    <row r="733" ht="15.75" customHeight="1">
      <c r="B733" s="190" t="str">
        <f t="array" ref="B733">IF(OR(NOT($X$3="Pre-Defined"), ROW(B733) - ROW($B$10) &gt;= General!$D$7), "Unused", IF(CONCATENATE(C733:D733)="", "Required", IF(ISBLANK(C733), "Missing Source ID", IF(INDEX(Sources!$B$19:$B$1002, MATCH(C733, Sources!$C$19:$C$1002, 0))="Unused", "Source does not exist", IF(ISBLANK(D733), "Missing Post ID", IF(INDEX(Posts!$B$25:$B$1008, MATCH(D733, Posts!$D$25:$D$1008, 0))="Unused", "Post does not exist", "Valid"))))))</f>
        <v>Unused</v>
      </c>
      <c r="C733" s="212"/>
      <c r="D733" s="215"/>
    </row>
    <row r="734" ht="15.75" customHeight="1">
      <c r="B734" s="190" t="str">
        <f t="array" ref="B734">IF(OR(NOT($X$3="Pre-Defined"), ROW(B734) - ROW($B$10) &gt;= General!$D$7), "Unused", IF(CONCATENATE(C734:D734)="", "Required", IF(ISBLANK(C734), "Missing Source ID", IF(INDEX(Sources!$B$19:$B$1002, MATCH(C734, Sources!$C$19:$C$1002, 0))="Unused", "Source does not exist", IF(ISBLANK(D734), "Missing Post ID", IF(INDEX(Posts!$B$25:$B$1008, MATCH(D734, Posts!$D$25:$D$1008, 0))="Unused", "Post does not exist", "Valid"))))))</f>
        <v>Unused</v>
      </c>
      <c r="C734" s="193"/>
      <c r="D734" s="196"/>
    </row>
    <row r="735" ht="15.75" customHeight="1">
      <c r="B735" s="190" t="str">
        <f t="array" ref="B735">IF(OR(NOT($X$3="Pre-Defined"), ROW(B735) - ROW($B$10) &gt;= General!$D$7), "Unused", IF(CONCATENATE(C735:D735)="", "Required", IF(ISBLANK(C735), "Missing Source ID", IF(INDEX(Sources!$B$19:$B$1002, MATCH(C735, Sources!$C$19:$C$1002, 0))="Unused", "Source does not exist", IF(ISBLANK(D735), "Missing Post ID", IF(INDEX(Posts!$B$25:$B$1008, MATCH(D735, Posts!$D$25:$D$1008, 0))="Unused", "Post does not exist", "Valid"))))))</f>
        <v>Unused</v>
      </c>
      <c r="C735" s="212"/>
      <c r="D735" s="215"/>
    </row>
    <row r="736" ht="15.75" customHeight="1">
      <c r="B736" s="190" t="str">
        <f t="array" ref="B736">IF(OR(NOT($X$3="Pre-Defined"), ROW(B736) - ROW($B$10) &gt;= General!$D$7), "Unused", IF(CONCATENATE(C736:D736)="", "Required", IF(ISBLANK(C736), "Missing Source ID", IF(INDEX(Sources!$B$19:$B$1002, MATCH(C736, Sources!$C$19:$C$1002, 0))="Unused", "Source does not exist", IF(ISBLANK(D736), "Missing Post ID", IF(INDEX(Posts!$B$25:$B$1008, MATCH(D736, Posts!$D$25:$D$1008, 0))="Unused", "Post does not exist", "Valid"))))))</f>
        <v>Unused</v>
      </c>
      <c r="C736" s="193"/>
      <c r="D736" s="196"/>
    </row>
    <row r="737" ht="15.75" customHeight="1">
      <c r="B737" s="190" t="str">
        <f t="array" ref="B737">IF(OR(NOT($X$3="Pre-Defined"), ROW(B737) - ROW($B$10) &gt;= General!$D$7), "Unused", IF(CONCATENATE(C737:D737)="", "Required", IF(ISBLANK(C737), "Missing Source ID", IF(INDEX(Sources!$B$19:$B$1002, MATCH(C737, Sources!$C$19:$C$1002, 0))="Unused", "Source does not exist", IF(ISBLANK(D737), "Missing Post ID", IF(INDEX(Posts!$B$25:$B$1008, MATCH(D737, Posts!$D$25:$D$1008, 0))="Unused", "Post does not exist", "Valid"))))))</f>
        <v>Unused</v>
      </c>
      <c r="C737" s="212"/>
      <c r="D737" s="215"/>
    </row>
    <row r="738" ht="15.75" customHeight="1">
      <c r="B738" s="190" t="str">
        <f t="array" ref="B738">IF(OR(NOT($X$3="Pre-Defined"), ROW(B738) - ROW($B$10) &gt;= General!$D$7), "Unused", IF(CONCATENATE(C738:D738)="", "Required", IF(ISBLANK(C738), "Missing Source ID", IF(INDEX(Sources!$B$19:$B$1002, MATCH(C738, Sources!$C$19:$C$1002, 0))="Unused", "Source does not exist", IF(ISBLANK(D738), "Missing Post ID", IF(INDEX(Posts!$B$25:$B$1008, MATCH(D738, Posts!$D$25:$D$1008, 0))="Unused", "Post does not exist", "Valid"))))))</f>
        <v>Unused</v>
      </c>
      <c r="C738" s="193"/>
      <c r="D738" s="196"/>
    </row>
    <row r="739" ht="15.75" customHeight="1">
      <c r="B739" s="190" t="str">
        <f t="array" ref="B739">IF(OR(NOT($X$3="Pre-Defined"), ROW(B739) - ROW($B$10) &gt;= General!$D$7), "Unused", IF(CONCATENATE(C739:D739)="", "Required", IF(ISBLANK(C739), "Missing Source ID", IF(INDEX(Sources!$B$19:$B$1002, MATCH(C739, Sources!$C$19:$C$1002, 0))="Unused", "Source does not exist", IF(ISBLANK(D739), "Missing Post ID", IF(INDEX(Posts!$B$25:$B$1008, MATCH(D739, Posts!$D$25:$D$1008, 0))="Unused", "Post does not exist", "Valid"))))))</f>
        <v>Unused</v>
      </c>
      <c r="C739" s="212"/>
      <c r="D739" s="215"/>
    </row>
    <row r="740" ht="15.75" customHeight="1">
      <c r="B740" s="190" t="str">
        <f t="array" ref="B740">IF(OR(NOT($X$3="Pre-Defined"), ROW(B740) - ROW($B$10) &gt;= General!$D$7), "Unused", IF(CONCATENATE(C740:D740)="", "Required", IF(ISBLANK(C740), "Missing Source ID", IF(INDEX(Sources!$B$19:$B$1002, MATCH(C740, Sources!$C$19:$C$1002, 0))="Unused", "Source does not exist", IF(ISBLANK(D740), "Missing Post ID", IF(INDEX(Posts!$B$25:$B$1008, MATCH(D740, Posts!$D$25:$D$1008, 0))="Unused", "Post does not exist", "Valid"))))))</f>
        <v>Unused</v>
      </c>
      <c r="C740" s="193"/>
      <c r="D740" s="196"/>
    </row>
    <row r="741" ht="15.75" customHeight="1">
      <c r="B741" s="190" t="str">
        <f t="array" ref="B741">IF(OR(NOT($X$3="Pre-Defined"), ROW(B741) - ROW($B$10) &gt;= General!$D$7), "Unused", IF(CONCATENATE(C741:D741)="", "Required", IF(ISBLANK(C741), "Missing Source ID", IF(INDEX(Sources!$B$19:$B$1002, MATCH(C741, Sources!$C$19:$C$1002, 0))="Unused", "Source does not exist", IF(ISBLANK(D741), "Missing Post ID", IF(INDEX(Posts!$B$25:$B$1008, MATCH(D741, Posts!$D$25:$D$1008, 0))="Unused", "Post does not exist", "Valid"))))))</f>
        <v>Unused</v>
      </c>
      <c r="C741" s="212"/>
      <c r="D741" s="215"/>
    </row>
    <row r="742" ht="15.75" customHeight="1">
      <c r="B742" s="190" t="str">
        <f t="array" ref="B742">IF(OR(NOT($X$3="Pre-Defined"), ROW(B742) - ROW($B$10) &gt;= General!$D$7), "Unused", IF(CONCATENATE(C742:D742)="", "Required", IF(ISBLANK(C742), "Missing Source ID", IF(INDEX(Sources!$B$19:$B$1002, MATCH(C742, Sources!$C$19:$C$1002, 0))="Unused", "Source does not exist", IF(ISBLANK(D742), "Missing Post ID", IF(INDEX(Posts!$B$25:$B$1008, MATCH(D742, Posts!$D$25:$D$1008, 0))="Unused", "Post does not exist", "Valid"))))))</f>
        <v>Unused</v>
      </c>
      <c r="C742" s="193"/>
      <c r="D742" s="196"/>
    </row>
    <row r="743" ht="15.75" customHeight="1">
      <c r="B743" s="190" t="str">
        <f t="array" ref="B743">IF(OR(NOT($X$3="Pre-Defined"), ROW(B743) - ROW($B$10) &gt;= General!$D$7), "Unused", IF(CONCATENATE(C743:D743)="", "Required", IF(ISBLANK(C743), "Missing Source ID", IF(INDEX(Sources!$B$19:$B$1002, MATCH(C743, Sources!$C$19:$C$1002, 0))="Unused", "Source does not exist", IF(ISBLANK(D743), "Missing Post ID", IF(INDEX(Posts!$B$25:$B$1008, MATCH(D743, Posts!$D$25:$D$1008, 0))="Unused", "Post does not exist", "Valid"))))))</f>
        <v>Unused</v>
      </c>
      <c r="C743" s="212"/>
      <c r="D743" s="215"/>
    </row>
    <row r="744" ht="15.75" customHeight="1">
      <c r="B744" s="190" t="str">
        <f t="array" ref="B744">IF(OR(NOT($X$3="Pre-Defined"), ROW(B744) - ROW($B$10) &gt;= General!$D$7), "Unused", IF(CONCATENATE(C744:D744)="", "Required", IF(ISBLANK(C744), "Missing Source ID", IF(INDEX(Sources!$B$19:$B$1002, MATCH(C744, Sources!$C$19:$C$1002, 0))="Unused", "Source does not exist", IF(ISBLANK(D744), "Missing Post ID", IF(INDEX(Posts!$B$25:$B$1008, MATCH(D744, Posts!$D$25:$D$1008, 0))="Unused", "Post does not exist", "Valid"))))))</f>
        <v>Unused</v>
      </c>
      <c r="C744" s="193"/>
      <c r="D744" s="196"/>
    </row>
    <row r="745" ht="15.75" customHeight="1">
      <c r="B745" s="190" t="str">
        <f t="array" ref="B745">IF(OR(NOT($X$3="Pre-Defined"), ROW(B745) - ROW($B$10) &gt;= General!$D$7), "Unused", IF(CONCATENATE(C745:D745)="", "Required", IF(ISBLANK(C745), "Missing Source ID", IF(INDEX(Sources!$B$19:$B$1002, MATCH(C745, Sources!$C$19:$C$1002, 0))="Unused", "Source does not exist", IF(ISBLANK(D745), "Missing Post ID", IF(INDEX(Posts!$B$25:$B$1008, MATCH(D745, Posts!$D$25:$D$1008, 0))="Unused", "Post does not exist", "Valid"))))))</f>
        <v>Unused</v>
      </c>
      <c r="C745" s="212"/>
      <c r="D745" s="215"/>
    </row>
    <row r="746" ht="15.75" customHeight="1">
      <c r="B746" s="190" t="str">
        <f t="array" ref="B746">IF(OR(NOT($X$3="Pre-Defined"), ROW(B746) - ROW($B$10) &gt;= General!$D$7), "Unused", IF(CONCATENATE(C746:D746)="", "Required", IF(ISBLANK(C746), "Missing Source ID", IF(INDEX(Sources!$B$19:$B$1002, MATCH(C746, Sources!$C$19:$C$1002, 0))="Unused", "Source does not exist", IF(ISBLANK(D746), "Missing Post ID", IF(INDEX(Posts!$B$25:$B$1008, MATCH(D746, Posts!$D$25:$D$1008, 0))="Unused", "Post does not exist", "Valid"))))))</f>
        <v>Unused</v>
      </c>
      <c r="C746" s="193"/>
      <c r="D746" s="196"/>
    </row>
    <row r="747" ht="15.75" customHeight="1">
      <c r="B747" s="190" t="str">
        <f t="array" ref="B747">IF(OR(NOT($X$3="Pre-Defined"), ROW(B747) - ROW($B$10) &gt;= General!$D$7), "Unused", IF(CONCATENATE(C747:D747)="", "Required", IF(ISBLANK(C747), "Missing Source ID", IF(INDEX(Sources!$B$19:$B$1002, MATCH(C747, Sources!$C$19:$C$1002, 0))="Unused", "Source does not exist", IF(ISBLANK(D747), "Missing Post ID", IF(INDEX(Posts!$B$25:$B$1008, MATCH(D747, Posts!$D$25:$D$1008, 0))="Unused", "Post does not exist", "Valid"))))))</f>
        <v>Unused</v>
      </c>
      <c r="C747" s="212"/>
      <c r="D747" s="215"/>
    </row>
    <row r="748" ht="15.75" customHeight="1">
      <c r="B748" s="190" t="str">
        <f t="array" ref="B748">IF(OR(NOT($X$3="Pre-Defined"), ROW(B748) - ROW($B$10) &gt;= General!$D$7), "Unused", IF(CONCATENATE(C748:D748)="", "Required", IF(ISBLANK(C748), "Missing Source ID", IF(INDEX(Sources!$B$19:$B$1002, MATCH(C748, Sources!$C$19:$C$1002, 0))="Unused", "Source does not exist", IF(ISBLANK(D748), "Missing Post ID", IF(INDEX(Posts!$B$25:$B$1008, MATCH(D748, Posts!$D$25:$D$1008, 0))="Unused", "Post does not exist", "Valid"))))))</f>
        <v>Unused</v>
      </c>
      <c r="C748" s="193"/>
      <c r="D748" s="196"/>
    </row>
    <row r="749" ht="15.75" customHeight="1">
      <c r="B749" s="190" t="str">
        <f t="array" ref="B749">IF(OR(NOT($X$3="Pre-Defined"), ROW(B749) - ROW($B$10) &gt;= General!$D$7), "Unused", IF(CONCATENATE(C749:D749)="", "Required", IF(ISBLANK(C749), "Missing Source ID", IF(INDEX(Sources!$B$19:$B$1002, MATCH(C749, Sources!$C$19:$C$1002, 0))="Unused", "Source does not exist", IF(ISBLANK(D749), "Missing Post ID", IF(INDEX(Posts!$B$25:$B$1008, MATCH(D749, Posts!$D$25:$D$1008, 0))="Unused", "Post does not exist", "Valid"))))))</f>
        <v>Unused</v>
      </c>
      <c r="C749" s="212"/>
      <c r="D749" s="215"/>
    </row>
    <row r="750" ht="15.75" customHeight="1">
      <c r="B750" s="190" t="str">
        <f t="array" ref="B750">IF(OR(NOT($X$3="Pre-Defined"), ROW(B750) - ROW($B$10) &gt;= General!$D$7), "Unused", IF(CONCATENATE(C750:D750)="", "Required", IF(ISBLANK(C750), "Missing Source ID", IF(INDEX(Sources!$B$19:$B$1002, MATCH(C750, Sources!$C$19:$C$1002, 0))="Unused", "Source does not exist", IF(ISBLANK(D750), "Missing Post ID", IF(INDEX(Posts!$B$25:$B$1008, MATCH(D750, Posts!$D$25:$D$1008, 0))="Unused", "Post does not exist", "Valid"))))))</f>
        <v>Unused</v>
      </c>
      <c r="C750" s="193"/>
      <c r="D750" s="196"/>
    </row>
    <row r="751" ht="15.75" customHeight="1">
      <c r="B751" s="190" t="str">
        <f t="array" ref="B751">IF(OR(NOT($X$3="Pre-Defined"), ROW(B751) - ROW($B$10) &gt;= General!$D$7), "Unused", IF(CONCATENATE(C751:D751)="", "Required", IF(ISBLANK(C751), "Missing Source ID", IF(INDEX(Sources!$B$19:$B$1002, MATCH(C751, Sources!$C$19:$C$1002, 0))="Unused", "Source does not exist", IF(ISBLANK(D751), "Missing Post ID", IF(INDEX(Posts!$B$25:$B$1008, MATCH(D751, Posts!$D$25:$D$1008, 0))="Unused", "Post does not exist", "Valid"))))))</f>
        <v>Unused</v>
      </c>
      <c r="C751" s="212"/>
      <c r="D751" s="215"/>
    </row>
    <row r="752" ht="15.75" customHeight="1">
      <c r="B752" s="190" t="str">
        <f t="array" ref="B752">IF(OR(NOT($X$3="Pre-Defined"), ROW(B752) - ROW($B$10) &gt;= General!$D$7), "Unused", IF(CONCATENATE(C752:D752)="", "Required", IF(ISBLANK(C752), "Missing Source ID", IF(INDEX(Sources!$B$19:$B$1002, MATCH(C752, Sources!$C$19:$C$1002, 0))="Unused", "Source does not exist", IF(ISBLANK(D752), "Missing Post ID", IF(INDEX(Posts!$B$25:$B$1008, MATCH(D752, Posts!$D$25:$D$1008, 0))="Unused", "Post does not exist", "Valid"))))))</f>
        <v>Unused</v>
      </c>
      <c r="C752" s="193"/>
      <c r="D752" s="196"/>
    </row>
    <row r="753" ht="15.75" customHeight="1">
      <c r="B753" s="190" t="str">
        <f t="array" ref="B753">IF(OR(NOT($X$3="Pre-Defined"), ROW(B753) - ROW($B$10) &gt;= General!$D$7), "Unused", IF(CONCATENATE(C753:D753)="", "Required", IF(ISBLANK(C753), "Missing Source ID", IF(INDEX(Sources!$B$19:$B$1002, MATCH(C753, Sources!$C$19:$C$1002, 0))="Unused", "Source does not exist", IF(ISBLANK(D753), "Missing Post ID", IF(INDEX(Posts!$B$25:$B$1008, MATCH(D753, Posts!$D$25:$D$1008, 0))="Unused", "Post does not exist", "Valid"))))))</f>
        <v>Unused</v>
      </c>
      <c r="C753" s="212"/>
      <c r="D753" s="215"/>
    </row>
    <row r="754" ht="15.75" customHeight="1">
      <c r="B754" s="190" t="str">
        <f t="array" ref="B754">IF(OR(NOT($X$3="Pre-Defined"), ROW(B754) - ROW($B$10) &gt;= General!$D$7), "Unused", IF(CONCATENATE(C754:D754)="", "Required", IF(ISBLANK(C754), "Missing Source ID", IF(INDEX(Sources!$B$19:$B$1002, MATCH(C754, Sources!$C$19:$C$1002, 0))="Unused", "Source does not exist", IF(ISBLANK(D754), "Missing Post ID", IF(INDEX(Posts!$B$25:$B$1008, MATCH(D754, Posts!$D$25:$D$1008, 0))="Unused", "Post does not exist", "Valid"))))))</f>
        <v>Unused</v>
      </c>
      <c r="C754" s="193"/>
      <c r="D754" s="196"/>
    </row>
    <row r="755" ht="15.75" customHeight="1">
      <c r="B755" s="190" t="str">
        <f t="array" ref="B755">IF(OR(NOT($X$3="Pre-Defined"), ROW(B755) - ROW($B$10) &gt;= General!$D$7), "Unused", IF(CONCATENATE(C755:D755)="", "Required", IF(ISBLANK(C755), "Missing Source ID", IF(INDEX(Sources!$B$19:$B$1002, MATCH(C755, Sources!$C$19:$C$1002, 0))="Unused", "Source does not exist", IF(ISBLANK(D755), "Missing Post ID", IF(INDEX(Posts!$B$25:$B$1008, MATCH(D755, Posts!$D$25:$D$1008, 0))="Unused", "Post does not exist", "Valid"))))))</f>
        <v>Unused</v>
      </c>
      <c r="C755" s="212"/>
      <c r="D755" s="215"/>
    </row>
    <row r="756" ht="15.75" customHeight="1">
      <c r="B756" s="190" t="str">
        <f t="array" ref="B756">IF(OR(NOT($X$3="Pre-Defined"), ROW(B756) - ROW($B$10) &gt;= General!$D$7), "Unused", IF(CONCATENATE(C756:D756)="", "Required", IF(ISBLANK(C756), "Missing Source ID", IF(INDEX(Sources!$B$19:$B$1002, MATCH(C756, Sources!$C$19:$C$1002, 0))="Unused", "Source does not exist", IF(ISBLANK(D756), "Missing Post ID", IF(INDEX(Posts!$B$25:$B$1008, MATCH(D756, Posts!$D$25:$D$1008, 0))="Unused", "Post does not exist", "Valid"))))))</f>
        <v>Unused</v>
      </c>
      <c r="C756" s="193"/>
      <c r="D756" s="196"/>
    </row>
    <row r="757" ht="15.75" customHeight="1">
      <c r="B757" s="190" t="str">
        <f t="array" ref="B757">IF(OR(NOT($X$3="Pre-Defined"), ROW(B757) - ROW($B$10) &gt;= General!$D$7), "Unused", IF(CONCATENATE(C757:D757)="", "Required", IF(ISBLANK(C757), "Missing Source ID", IF(INDEX(Sources!$B$19:$B$1002, MATCH(C757, Sources!$C$19:$C$1002, 0))="Unused", "Source does not exist", IF(ISBLANK(D757), "Missing Post ID", IF(INDEX(Posts!$B$25:$B$1008, MATCH(D757, Posts!$D$25:$D$1008, 0))="Unused", "Post does not exist", "Valid"))))))</f>
        <v>Unused</v>
      </c>
      <c r="C757" s="212"/>
      <c r="D757" s="215"/>
    </row>
    <row r="758" ht="15.75" customHeight="1">
      <c r="B758" s="190" t="str">
        <f t="array" ref="B758">IF(OR(NOT($X$3="Pre-Defined"), ROW(B758) - ROW($B$10) &gt;= General!$D$7), "Unused", IF(CONCATENATE(C758:D758)="", "Required", IF(ISBLANK(C758), "Missing Source ID", IF(INDEX(Sources!$B$19:$B$1002, MATCH(C758, Sources!$C$19:$C$1002, 0))="Unused", "Source does not exist", IF(ISBLANK(D758), "Missing Post ID", IF(INDEX(Posts!$B$25:$B$1008, MATCH(D758, Posts!$D$25:$D$1008, 0))="Unused", "Post does not exist", "Valid"))))))</f>
        <v>Unused</v>
      </c>
      <c r="C758" s="193"/>
      <c r="D758" s="196"/>
    </row>
    <row r="759" ht="15.75" customHeight="1">
      <c r="B759" s="190" t="str">
        <f t="array" ref="B759">IF(OR(NOT($X$3="Pre-Defined"), ROW(B759) - ROW($B$10) &gt;= General!$D$7), "Unused", IF(CONCATENATE(C759:D759)="", "Required", IF(ISBLANK(C759), "Missing Source ID", IF(INDEX(Sources!$B$19:$B$1002, MATCH(C759, Sources!$C$19:$C$1002, 0))="Unused", "Source does not exist", IF(ISBLANK(D759), "Missing Post ID", IF(INDEX(Posts!$B$25:$B$1008, MATCH(D759, Posts!$D$25:$D$1008, 0))="Unused", "Post does not exist", "Valid"))))))</f>
        <v>Unused</v>
      </c>
      <c r="C759" s="212"/>
      <c r="D759" s="215"/>
    </row>
    <row r="760" ht="15.75" customHeight="1">
      <c r="B760" s="190" t="str">
        <f t="array" ref="B760">IF(OR(NOT($X$3="Pre-Defined"), ROW(B760) - ROW($B$10) &gt;= General!$D$7), "Unused", IF(CONCATENATE(C760:D760)="", "Required", IF(ISBLANK(C760), "Missing Source ID", IF(INDEX(Sources!$B$19:$B$1002, MATCH(C760, Sources!$C$19:$C$1002, 0))="Unused", "Source does not exist", IF(ISBLANK(D760), "Missing Post ID", IF(INDEX(Posts!$B$25:$B$1008, MATCH(D760, Posts!$D$25:$D$1008, 0))="Unused", "Post does not exist", "Valid"))))))</f>
        <v>Unused</v>
      </c>
      <c r="C760" s="193"/>
      <c r="D760" s="196"/>
    </row>
    <row r="761" ht="15.75" customHeight="1">
      <c r="B761" s="190" t="str">
        <f t="array" ref="B761">IF(OR(NOT($X$3="Pre-Defined"), ROW(B761) - ROW($B$10) &gt;= General!$D$7), "Unused", IF(CONCATENATE(C761:D761)="", "Required", IF(ISBLANK(C761), "Missing Source ID", IF(INDEX(Sources!$B$19:$B$1002, MATCH(C761, Sources!$C$19:$C$1002, 0))="Unused", "Source does not exist", IF(ISBLANK(D761), "Missing Post ID", IF(INDEX(Posts!$B$25:$B$1008, MATCH(D761, Posts!$D$25:$D$1008, 0))="Unused", "Post does not exist", "Valid"))))))</f>
        <v>Unused</v>
      </c>
      <c r="C761" s="212"/>
      <c r="D761" s="215"/>
    </row>
    <row r="762" ht="15.75" customHeight="1">
      <c r="B762" s="190" t="str">
        <f t="array" ref="B762">IF(OR(NOT($X$3="Pre-Defined"), ROW(B762) - ROW($B$10) &gt;= General!$D$7), "Unused", IF(CONCATENATE(C762:D762)="", "Required", IF(ISBLANK(C762), "Missing Source ID", IF(INDEX(Sources!$B$19:$B$1002, MATCH(C762, Sources!$C$19:$C$1002, 0))="Unused", "Source does not exist", IF(ISBLANK(D762), "Missing Post ID", IF(INDEX(Posts!$B$25:$B$1008, MATCH(D762, Posts!$D$25:$D$1008, 0))="Unused", "Post does not exist", "Valid"))))))</f>
        <v>Unused</v>
      </c>
      <c r="C762" s="193"/>
      <c r="D762" s="196"/>
    </row>
    <row r="763" ht="15.75" customHeight="1">
      <c r="B763" s="190" t="str">
        <f t="array" ref="B763">IF(OR(NOT($X$3="Pre-Defined"), ROW(B763) - ROW($B$10) &gt;= General!$D$7), "Unused", IF(CONCATENATE(C763:D763)="", "Required", IF(ISBLANK(C763), "Missing Source ID", IF(INDEX(Sources!$B$19:$B$1002, MATCH(C763, Sources!$C$19:$C$1002, 0))="Unused", "Source does not exist", IF(ISBLANK(D763), "Missing Post ID", IF(INDEX(Posts!$B$25:$B$1008, MATCH(D763, Posts!$D$25:$D$1008, 0))="Unused", "Post does not exist", "Valid"))))))</f>
        <v>Unused</v>
      </c>
      <c r="C763" s="212"/>
      <c r="D763" s="215"/>
    </row>
    <row r="764" ht="15.75" customHeight="1">
      <c r="B764" s="190" t="str">
        <f t="array" ref="B764">IF(OR(NOT($X$3="Pre-Defined"), ROW(B764) - ROW($B$10) &gt;= General!$D$7), "Unused", IF(CONCATENATE(C764:D764)="", "Required", IF(ISBLANK(C764), "Missing Source ID", IF(INDEX(Sources!$B$19:$B$1002, MATCH(C764, Sources!$C$19:$C$1002, 0))="Unused", "Source does not exist", IF(ISBLANK(D764), "Missing Post ID", IF(INDEX(Posts!$B$25:$B$1008, MATCH(D764, Posts!$D$25:$D$1008, 0))="Unused", "Post does not exist", "Valid"))))))</f>
        <v>Unused</v>
      </c>
      <c r="C764" s="193"/>
      <c r="D764" s="196"/>
    </row>
    <row r="765" ht="15.75" customHeight="1">
      <c r="B765" s="190" t="str">
        <f t="array" ref="B765">IF(OR(NOT($X$3="Pre-Defined"), ROW(B765) - ROW($B$10) &gt;= General!$D$7), "Unused", IF(CONCATENATE(C765:D765)="", "Required", IF(ISBLANK(C765), "Missing Source ID", IF(INDEX(Sources!$B$19:$B$1002, MATCH(C765, Sources!$C$19:$C$1002, 0))="Unused", "Source does not exist", IF(ISBLANK(D765), "Missing Post ID", IF(INDEX(Posts!$B$25:$B$1008, MATCH(D765, Posts!$D$25:$D$1008, 0))="Unused", "Post does not exist", "Valid"))))))</f>
        <v>Unused</v>
      </c>
      <c r="C765" s="212"/>
      <c r="D765" s="215"/>
    </row>
    <row r="766" ht="15.75" customHeight="1">
      <c r="B766" s="190" t="str">
        <f t="array" ref="B766">IF(OR(NOT($X$3="Pre-Defined"), ROW(B766) - ROW($B$10) &gt;= General!$D$7), "Unused", IF(CONCATENATE(C766:D766)="", "Required", IF(ISBLANK(C766), "Missing Source ID", IF(INDEX(Sources!$B$19:$B$1002, MATCH(C766, Sources!$C$19:$C$1002, 0))="Unused", "Source does not exist", IF(ISBLANK(D766), "Missing Post ID", IF(INDEX(Posts!$B$25:$B$1008, MATCH(D766, Posts!$D$25:$D$1008, 0))="Unused", "Post does not exist", "Valid"))))))</f>
        <v>Unused</v>
      </c>
      <c r="C766" s="193"/>
      <c r="D766" s="196"/>
    </row>
    <row r="767" ht="15.75" customHeight="1">
      <c r="B767" s="190" t="str">
        <f t="array" ref="B767">IF(OR(NOT($X$3="Pre-Defined"), ROW(B767) - ROW($B$10) &gt;= General!$D$7), "Unused", IF(CONCATENATE(C767:D767)="", "Required", IF(ISBLANK(C767), "Missing Source ID", IF(INDEX(Sources!$B$19:$B$1002, MATCH(C767, Sources!$C$19:$C$1002, 0))="Unused", "Source does not exist", IF(ISBLANK(D767), "Missing Post ID", IF(INDEX(Posts!$B$25:$B$1008, MATCH(D767, Posts!$D$25:$D$1008, 0))="Unused", "Post does not exist", "Valid"))))))</f>
        <v>Unused</v>
      </c>
      <c r="C767" s="212"/>
      <c r="D767" s="215"/>
    </row>
    <row r="768" ht="15.75" customHeight="1">
      <c r="B768" s="190" t="str">
        <f t="array" ref="B768">IF(OR(NOT($X$3="Pre-Defined"), ROW(B768) - ROW($B$10) &gt;= General!$D$7), "Unused", IF(CONCATENATE(C768:D768)="", "Required", IF(ISBLANK(C768), "Missing Source ID", IF(INDEX(Sources!$B$19:$B$1002, MATCH(C768, Sources!$C$19:$C$1002, 0))="Unused", "Source does not exist", IF(ISBLANK(D768), "Missing Post ID", IF(INDEX(Posts!$B$25:$B$1008, MATCH(D768, Posts!$D$25:$D$1008, 0))="Unused", "Post does not exist", "Valid"))))))</f>
        <v>Unused</v>
      </c>
      <c r="C768" s="193"/>
      <c r="D768" s="196"/>
    </row>
    <row r="769" ht="15.75" customHeight="1">
      <c r="B769" s="190" t="str">
        <f t="array" ref="B769">IF(OR(NOT($X$3="Pre-Defined"), ROW(B769) - ROW($B$10) &gt;= General!$D$7), "Unused", IF(CONCATENATE(C769:D769)="", "Required", IF(ISBLANK(C769), "Missing Source ID", IF(INDEX(Sources!$B$19:$B$1002, MATCH(C769, Sources!$C$19:$C$1002, 0))="Unused", "Source does not exist", IF(ISBLANK(D769), "Missing Post ID", IF(INDEX(Posts!$B$25:$B$1008, MATCH(D769, Posts!$D$25:$D$1008, 0))="Unused", "Post does not exist", "Valid"))))))</f>
        <v>Unused</v>
      </c>
      <c r="C769" s="212"/>
      <c r="D769" s="215"/>
    </row>
    <row r="770" ht="15.75" customHeight="1">
      <c r="B770" s="190" t="str">
        <f t="array" ref="B770">IF(OR(NOT($X$3="Pre-Defined"), ROW(B770) - ROW($B$10) &gt;= General!$D$7), "Unused", IF(CONCATENATE(C770:D770)="", "Required", IF(ISBLANK(C770), "Missing Source ID", IF(INDEX(Sources!$B$19:$B$1002, MATCH(C770, Sources!$C$19:$C$1002, 0))="Unused", "Source does not exist", IF(ISBLANK(D770), "Missing Post ID", IF(INDEX(Posts!$B$25:$B$1008, MATCH(D770, Posts!$D$25:$D$1008, 0))="Unused", "Post does not exist", "Valid"))))))</f>
        <v>Unused</v>
      </c>
      <c r="C770" s="193"/>
      <c r="D770" s="196"/>
    </row>
    <row r="771" ht="15.75" customHeight="1">
      <c r="B771" s="190" t="str">
        <f t="array" ref="B771">IF(OR(NOT($X$3="Pre-Defined"), ROW(B771) - ROW($B$10) &gt;= General!$D$7), "Unused", IF(CONCATENATE(C771:D771)="", "Required", IF(ISBLANK(C771), "Missing Source ID", IF(INDEX(Sources!$B$19:$B$1002, MATCH(C771, Sources!$C$19:$C$1002, 0))="Unused", "Source does not exist", IF(ISBLANK(D771), "Missing Post ID", IF(INDEX(Posts!$B$25:$B$1008, MATCH(D771, Posts!$D$25:$D$1008, 0))="Unused", "Post does not exist", "Valid"))))))</f>
        <v>Unused</v>
      </c>
      <c r="C771" s="212"/>
      <c r="D771" s="215"/>
    </row>
    <row r="772" ht="15.75" customHeight="1">
      <c r="B772" s="190" t="str">
        <f t="array" ref="B772">IF(OR(NOT($X$3="Pre-Defined"), ROW(B772) - ROW($B$10) &gt;= General!$D$7), "Unused", IF(CONCATENATE(C772:D772)="", "Required", IF(ISBLANK(C772), "Missing Source ID", IF(INDEX(Sources!$B$19:$B$1002, MATCH(C772, Sources!$C$19:$C$1002, 0))="Unused", "Source does not exist", IF(ISBLANK(D772), "Missing Post ID", IF(INDEX(Posts!$B$25:$B$1008, MATCH(D772, Posts!$D$25:$D$1008, 0))="Unused", "Post does not exist", "Valid"))))))</f>
        <v>Unused</v>
      </c>
      <c r="C772" s="193"/>
      <c r="D772" s="196"/>
    </row>
    <row r="773" ht="15.75" customHeight="1">
      <c r="B773" s="190" t="str">
        <f t="array" ref="B773">IF(OR(NOT($X$3="Pre-Defined"), ROW(B773) - ROW($B$10) &gt;= General!$D$7), "Unused", IF(CONCATENATE(C773:D773)="", "Required", IF(ISBLANK(C773), "Missing Source ID", IF(INDEX(Sources!$B$19:$B$1002, MATCH(C773, Sources!$C$19:$C$1002, 0))="Unused", "Source does not exist", IF(ISBLANK(D773), "Missing Post ID", IF(INDEX(Posts!$B$25:$B$1008, MATCH(D773, Posts!$D$25:$D$1008, 0))="Unused", "Post does not exist", "Valid"))))))</f>
        <v>Unused</v>
      </c>
      <c r="C773" s="212"/>
      <c r="D773" s="215"/>
    </row>
    <row r="774" ht="15.75" customHeight="1">
      <c r="B774" s="190" t="str">
        <f t="array" ref="B774">IF(OR(NOT($X$3="Pre-Defined"), ROW(B774) - ROW($B$10) &gt;= General!$D$7), "Unused", IF(CONCATENATE(C774:D774)="", "Required", IF(ISBLANK(C774), "Missing Source ID", IF(INDEX(Sources!$B$19:$B$1002, MATCH(C774, Sources!$C$19:$C$1002, 0))="Unused", "Source does not exist", IF(ISBLANK(D774), "Missing Post ID", IF(INDEX(Posts!$B$25:$B$1008, MATCH(D774, Posts!$D$25:$D$1008, 0))="Unused", "Post does not exist", "Valid"))))))</f>
        <v>Unused</v>
      </c>
      <c r="C774" s="193"/>
      <c r="D774" s="196"/>
    </row>
    <row r="775" ht="15.75" customHeight="1">
      <c r="B775" s="190" t="str">
        <f t="array" ref="B775">IF(OR(NOT($X$3="Pre-Defined"), ROW(B775) - ROW($B$10) &gt;= General!$D$7), "Unused", IF(CONCATENATE(C775:D775)="", "Required", IF(ISBLANK(C775), "Missing Source ID", IF(INDEX(Sources!$B$19:$B$1002, MATCH(C775, Sources!$C$19:$C$1002, 0))="Unused", "Source does not exist", IF(ISBLANK(D775), "Missing Post ID", IF(INDEX(Posts!$B$25:$B$1008, MATCH(D775, Posts!$D$25:$D$1008, 0))="Unused", "Post does not exist", "Valid"))))))</f>
        <v>Unused</v>
      </c>
      <c r="C775" s="212"/>
      <c r="D775" s="215"/>
    </row>
    <row r="776" ht="15.75" customHeight="1">
      <c r="B776" s="190" t="str">
        <f t="array" ref="B776">IF(OR(NOT($X$3="Pre-Defined"), ROW(B776) - ROW($B$10) &gt;= General!$D$7), "Unused", IF(CONCATENATE(C776:D776)="", "Required", IF(ISBLANK(C776), "Missing Source ID", IF(INDEX(Sources!$B$19:$B$1002, MATCH(C776, Sources!$C$19:$C$1002, 0))="Unused", "Source does not exist", IF(ISBLANK(D776), "Missing Post ID", IF(INDEX(Posts!$B$25:$B$1008, MATCH(D776, Posts!$D$25:$D$1008, 0))="Unused", "Post does not exist", "Valid"))))))</f>
        <v>Unused</v>
      </c>
      <c r="C776" s="193"/>
      <c r="D776" s="196"/>
    </row>
    <row r="777" ht="15.75" customHeight="1">
      <c r="B777" s="190" t="str">
        <f t="array" ref="B777">IF(OR(NOT($X$3="Pre-Defined"), ROW(B777) - ROW($B$10) &gt;= General!$D$7), "Unused", IF(CONCATENATE(C777:D777)="", "Required", IF(ISBLANK(C777), "Missing Source ID", IF(INDEX(Sources!$B$19:$B$1002, MATCH(C777, Sources!$C$19:$C$1002, 0))="Unused", "Source does not exist", IF(ISBLANK(D777), "Missing Post ID", IF(INDEX(Posts!$B$25:$B$1008, MATCH(D777, Posts!$D$25:$D$1008, 0))="Unused", "Post does not exist", "Valid"))))))</f>
        <v>Unused</v>
      </c>
      <c r="C777" s="212"/>
      <c r="D777" s="215"/>
    </row>
    <row r="778" ht="15.75" customHeight="1">
      <c r="B778" s="190" t="str">
        <f t="array" ref="B778">IF(OR(NOT($X$3="Pre-Defined"), ROW(B778) - ROW($B$10) &gt;= General!$D$7), "Unused", IF(CONCATENATE(C778:D778)="", "Required", IF(ISBLANK(C778), "Missing Source ID", IF(INDEX(Sources!$B$19:$B$1002, MATCH(C778, Sources!$C$19:$C$1002, 0))="Unused", "Source does not exist", IF(ISBLANK(D778), "Missing Post ID", IF(INDEX(Posts!$B$25:$B$1008, MATCH(D778, Posts!$D$25:$D$1008, 0))="Unused", "Post does not exist", "Valid"))))))</f>
        <v>Unused</v>
      </c>
      <c r="C778" s="193"/>
      <c r="D778" s="196"/>
    </row>
    <row r="779" ht="15.75" customHeight="1">
      <c r="B779" s="190" t="str">
        <f t="array" ref="B779">IF(OR(NOT($X$3="Pre-Defined"), ROW(B779) - ROW($B$10) &gt;= General!$D$7), "Unused", IF(CONCATENATE(C779:D779)="", "Required", IF(ISBLANK(C779), "Missing Source ID", IF(INDEX(Sources!$B$19:$B$1002, MATCH(C779, Sources!$C$19:$C$1002, 0))="Unused", "Source does not exist", IF(ISBLANK(D779), "Missing Post ID", IF(INDEX(Posts!$B$25:$B$1008, MATCH(D779, Posts!$D$25:$D$1008, 0))="Unused", "Post does not exist", "Valid"))))))</f>
        <v>Unused</v>
      </c>
      <c r="C779" s="212"/>
      <c r="D779" s="215"/>
    </row>
    <row r="780" ht="15.75" customHeight="1">
      <c r="B780" s="190" t="str">
        <f t="array" ref="B780">IF(OR(NOT($X$3="Pre-Defined"), ROW(B780) - ROW($B$10) &gt;= General!$D$7), "Unused", IF(CONCATENATE(C780:D780)="", "Required", IF(ISBLANK(C780), "Missing Source ID", IF(INDEX(Sources!$B$19:$B$1002, MATCH(C780, Sources!$C$19:$C$1002, 0))="Unused", "Source does not exist", IF(ISBLANK(D780), "Missing Post ID", IF(INDEX(Posts!$B$25:$B$1008, MATCH(D780, Posts!$D$25:$D$1008, 0))="Unused", "Post does not exist", "Valid"))))))</f>
        <v>Unused</v>
      </c>
      <c r="C780" s="193"/>
      <c r="D780" s="196"/>
    </row>
    <row r="781" ht="15.75" customHeight="1">
      <c r="B781" s="190" t="str">
        <f t="array" ref="B781">IF(OR(NOT($X$3="Pre-Defined"), ROW(B781) - ROW($B$10) &gt;= General!$D$7), "Unused", IF(CONCATENATE(C781:D781)="", "Required", IF(ISBLANK(C781), "Missing Source ID", IF(INDEX(Sources!$B$19:$B$1002, MATCH(C781, Sources!$C$19:$C$1002, 0))="Unused", "Source does not exist", IF(ISBLANK(D781), "Missing Post ID", IF(INDEX(Posts!$B$25:$B$1008, MATCH(D781, Posts!$D$25:$D$1008, 0))="Unused", "Post does not exist", "Valid"))))))</f>
        <v>Unused</v>
      </c>
      <c r="C781" s="212"/>
      <c r="D781" s="215"/>
    </row>
    <row r="782" ht="15.75" customHeight="1">
      <c r="B782" s="190" t="str">
        <f t="array" ref="B782">IF(OR(NOT($X$3="Pre-Defined"), ROW(B782) - ROW($B$10) &gt;= General!$D$7), "Unused", IF(CONCATENATE(C782:D782)="", "Required", IF(ISBLANK(C782), "Missing Source ID", IF(INDEX(Sources!$B$19:$B$1002, MATCH(C782, Sources!$C$19:$C$1002, 0))="Unused", "Source does not exist", IF(ISBLANK(D782), "Missing Post ID", IF(INDEX(Posts!$B$25:$B$1008, MATCH(D782, Posts!$D$25:$D$1008, 0))="Unused", "Post does not exist", "Valid"))))))</f>
        <v>Unused</v>
      </c>
      <c r="C782" s="193"/>
      <c r="D782" s="196"/>
    </row>
    <row r="783" ht="15.75" customHeight="1">
      <c r="B783" s="190" t="str">
        <f t="array" ref="B783">IF(OR(NOT($X$3="Pre-Defined"), ROW(B783) - ROW($B$10) &gt;= General!$D$7), "Unused", IF(CONCATENATE(C783:D783)="", "Required", IF(ISBLANK(C783), "Missing Source ID", IF(INDEX(Sources!$B$19:$B$1002, MATCH(C783, Sources!$C$19:$C$1002, 0))="Unused", "Source does not exist", IF(ISBLANK(D783), "Missing Post ID", IF(INDEX(Posts!$B$25:$B$1008, MATCH(D783, Posts!$D$25:$D$1008, 0))="Unused", "Post does not exist", "Valid"))))))</f>
        <v>Unused</v>
      </c>
      <c r="C783" s="212"/>
      <c r="D783" s="215"/>
    </row>
    <row r="784" ht="15.75" customHeight="1">
      <c r="B784" s="190" t="str">
        <f t="array" ref="B784">IF(OR(NOT($X$3="Pre-Defined"), ROW(B784) - ROW($B$10) &gt;= General!$D$7), "Unused", IF(CONCATENATE(C784:D784)="", "Required", IF(ISBLANK(C784), "Missing Source ID", IF(INDEX(Sources!$B$19:$B$1002, MATCH(C784, Sources!$C$19:$C$1002, 0))="Unused", "Source does not exist", IF(ISBLANK(D784), "Missing Post ID", IF(INDEX(Posts!$B$25:$B$1008, MATCH(D784, Posts!$D$25:$D$1008, 0))="Unused", "Post does not exist", "Valid"))))))</f>
        <v>Unused</v>
      </c>
      <c r="C784" s="193"/>
      <c r="D784" s="196"/>
    </row>
    <row r="785" ht="15.75" customHeight="1">
      <c r="B785" s="190" t="str">
        <f t="array" ref="B785">IF(OR(NOT($X$3="Pre-Defined"), ROW(B785) - ROW($B$10) &gt;= General!$D$7), "Unused", IF(CONCATENATE(C785:D785)="", "Required", IF(ISBLANK(C785), "Missing Source ID", IF(INDEX(Sources!$B$19:$B$1002, MATCH(C785, Sources!$C$19:$C$1002, 0))="Unused", "Source does not exist", IF(ISBLANK(D785), "Missing Post ID", IF(INDEX(Posts!$B$25:$B$1008, MATCH(D785, Posts!$D$25:$D$1008, 0))="Unused", "Post does not exist", "Valid"))))))</f>
        <v>Unused</v>
      </c>
      <c r="C785" s="212"/>
      <c r="D785" s="215"/>
    </row>
    <row r="786" ht="15.75" customHeight="1">
      <c r="B786" s="190" t="str">
        <f t="array" ref="B786">IF(OR(NOT($X$3="Pre-Defined"), ROW(B786) - ROW($B$10) &gt;= General!$D$7), "Unused", IF(CONCATENATE(C786:D786)="", "Required", IF(ISBLANK(C786), "Missing Source ID", IF(INDEX(Sources!$B$19:$B$1002, MATCH(C786, Sources!$C$19:$C$1002, 0))="Unused", "Source does not exist", IF(ISBLANK(D786), "Missing Post ID", IF(INDEX(Posts!$B$25:$B$1008, MATCH(D786, Posts!$D$25:$D$1008, 0))="Unused", "Post does not exist", "Valid"))))))</f>
        <v>Unused</v>
      </c>
      <c r="C786" s="193"/>
      <c r="D786" s="196"/>
    </row>
    <row r="787" ht="15.75" customHeight="1">
      <c r="B787" s="190" t="str">
        <f t="array" ref="B787">IF(OR(NOT($X$3="Pre-Defined"), ROW(B787) - ROW($B$10) &gt;= General!$D$7), "Unused", IF(CONCATENATE(C787:D787)="", "Required", IF(ISBLANK(C787), "Missing Source ID", IF(INDEX(Sources!$B$19:$B$1002, MATCH(C787, Sources!$C$19:$C$1002, 0))="Unused", "Source does not exist", IF(ISBLANK(D787), "Missing Post ID", IF(INDEX(Posts!$B$25:$B$1008, MATCH(D787, Posts!$D$25:$D$1008, 0))="Unused", "Post does not exist", "Valid"))))))</f>
        <v>Unused</v>
      </c>
      <c r="C787" s="212"/>
      <c r="D787" s="215"/>
    </row>
    <row r="788" ht="15.75" customHeight="1">
      <c r="B788" s="190" t="str">
        <f t="array" ref="B788">IF(OR(NOT($X$3="Pre-Defined"), ROW(B788) - ROW($B$10) &gt;= General!$D$7), "Unused", IF(CONCATENATE(C788:D788)="", "Required", IF(ISBLANK(C788), "Missing Source ID", IF(INDEX(Sources!$B$19:$B$1002, MATCH(C788, Sources!$C$19:$C$1002, 0))="Unused", "Source does not exist", IF(ISBLANK(D788), "Missing Post ID", IF(INDEX(Posts!$B$25:$B$1008, MATCH(D788, Posts!$D$25:$D$1008, 0))="Unused", "Post does not exist", "Valid"))))))</f>
        <v>Unused</v>
      </c>
      <c r="C788" s="193"/>
      <c r="D788" s="196"/>
    </row>
    <row r="789" ht="15.75" customHeight="1">
      <c r="B789" s="190" t="str">
        <f t="array" ref="B789">IF(OR(NOT($X$3="Pre-Defined"), ROW(B789) - ROW($B$10) &gt;= General!$D$7), "Unused", IF(CONCATENATE(C789:D789)="", "Required", IF(ISBLANK(C789), "Missing Source ID", IF(INDEX(Sources!$B$19:$B$1002, MATCH(C789, Sources!$C$19:$C$1002, 0))="Unused", "Source does not exist", IF(ISBLANK(D789), "Missing Post ID", IF(INDEX(Posts!$B$25:$B$1008, MATCH(D789, Posts!$D$25:$D$1008, 0))="Unused", "Post does not exist", "Valid"))))))</f>
        <v>Unused</v>
      </c>
      <c r="C789" s="212"/>
      <c r="D789" s="215"/>
    </row>
    <row r="790" ht="15.75" customHeight="1">
      <c r="B790" s="190" t="str">
        <f t="array" ref="B790">IF(OR(NOT($X$3="Pre-Defined"), ROW(B790) - ROW($B$10) &gt;= General!$D$7), "Unused", IF(CONCATENATE(C790:D790)="", "Required", IF(ISBLANK(C790), "Missing Source ID", IF(INDEX(Sources!$B$19:$B$1002, MATCH(C790, Sources!$C$19:$C$1002, 0))="Unused", "Source does not exist", IF(ISBLANK(D790), "Missing Post ID", IF(INDEX(Posts!$B$25:$B$1008, MATCH(D790, Posts!$D$25:$D$1008, 0))="Unused", "Post does not exist", "Valid"))))))</f>
        <v>Unused</v>
      </c>
      <c r="C790" s="193"/>
      <c r="D790" s="196"/>
    </row>
    <row r="791" ht="15.75" customHeight="1">
      <c r="B791" s="190" t="str">
        <f t="array" ref="B791">IF(OR(NOT($X$3="Pre-Defined"), ROW(B791) - ROW($B$10) &gt;= General!$D$7), "Unused", IF(CONCATENATE(C791:D791)="", "Required", IF(ISBLANK(C791), "Missing Source ID", IF(INDEX(Sources!$B$19:$B$1002, MATCH(C791, Sources!$C$19:$C$1002, 0))="Unused", "Source does not exist", IF(ISBLANK(D791), "Missing Post ID", IF(INDEX(Posts!$B$25:$B$1008, MATCH(D791, Posts!$D$25:$D$1008, 0))="Unused", "Post does not exist", "Valid"))))))</f>
        <v>Unused</v>
      </c>
      <c r="C791" s="212"/>
      <c r="D791" s="215"/>
    </row>
    <row r="792" ht="15.75" customHeight="1">
      <c r="B792" s="190" t="str">
        <f t="array" ref="B792">IF(OR(NOT($X$3="Pre-Defined"), ROW(B792) - ROW($B$10) &gt;= General!$D$7), "Unused", IF(CONCATENATE(C792:D792)="", "Required", IF(ISBLANK(C792), "Missing Source ID", IF(INDEX(Sources!$B$19:$B$1002, MATCH(C792, Sources!$C$19:$C$1002, 0))="Unused", "Source does not exist", IF(ISBLANK(D792), "Missing Post ID", IF(INDEX(Posts!$B$25:$B$1008, MATCH(D792, Posts!$D$25:$D$1008, 0))="Unused", "Post does not exist", "Valid"))))))</f>
        <v>Unused</v>
      </c>
      <c r="C792" s="193"/>
      <c r="D792" s="196"/>
    </row>
    <row r="793" ht="15.75" customHeight="1">
      <c r="B793" s="190" t="str">
        <f t="array" ref="B793">IF(OR(NOT($X$3="Pre-Defined"), ROW(B793) - ROW($B$10) &gt;= General!$D$7), "Unused", IF(CONCATENATE(C793:D793)="", "Required", IF(ISBLANK(C793), "Missing Source ID", IF(INDEX(Sources!$B$19:$B$1002, MATCH(C793, Sources!$C$19:$C$1002, 0))="Unused", "Source does not exist", IF(ISBLANK(D793), "Missing Post ID", IF(INDEX(Posts!$B$25:$B$1008, MATCH(D793, Posts!$D$25:$D$1008, 0))="Unused", "Post does not exist", "Valid"))))))</f>
        <v>Unused</v>
      </c>
      <c r="C793" s="212"/>
      <c r="D793" s="215"/>
    </row>
    <row r="794" ht="15.75" customHeight="1">
      <c r="B794" s="190" t="str">
        <f t="array" ref="B794">IF(OR(NOT($X$3="Pre-Defined"), ROW(B794) - ROW($B$10) &gt;= General!$D$7), "Unused", IF(CONCATENATE(C794:D794)="", "Required", IF(ISBLANK(C794), "Missing Source ID", IF(INDEX(Sources!$B$19:$B$1002, MATCH(C794, Sources!$C$19:$C$1002, 0))="Unused", "Source does not exist", IF(ISBLANK(D794), "Missing Post ID", IF(INDEX(Posts!$B$25:$B$1008, MATCH(D794, Posts!$D$25:$D$1008, 0))="Unused", "Post does not exist", "Valid"))))))</f>
        <v>Unused</v>
      </c>
      <c r="C794" s="193"/>
      <c r="D794" s="196"/>
    </row>
    <row r="795" ht="15.75" customHeight="1">
      <c r="B795" s="190" t="str">
        <f t="array" ref="B795">IF(OR(NOT($X$3="Pre-Defined"), ROW(B795) - ROW($B$10) &gt;= General!$D$7), "Unused", IF(CONCATENATE(C795:D795)="", "Required", IF(ISBLANK(C795), "Missing Source ID", IF(INDEX(Sources!$B$19:$B$1002, MATCH(C795, Sources!$C$19:$C$1002, 0))="Unused", "Source does not exist", IF(ISBLANK(D795), "Missing Post ID", IF(INDEX(Posts!$B$25:$B$1008, MATCH(D795, Posts!$D$25:$D$1008, 0))="Unused", "Post does not exist", "Valid"))))))</f>
        <v>Unused</v>
      </c>
      <c r="C795" s="212"/>
      <c r="D795" s="215"/>
    </row>
    <row r="796" ht="15.75" customHeight="1">
      <c r="B796" s="190" t="str">
        <f t="array" ref="B796">IF(OR(NOT($X$3="Pre-Defined"), ROW(B796) - ROW($B$10) &gt;= General!$D$7), "Unused", IF(CONCATENATE(C796:D796)="", "Required", IF(ISBLANK(C796), "Missing Source ID", IF(INDEX(Sources!$B$19:$B$1002, MATCH(C796, Sources!$C$19:$C$1002, 0))="Unused", "Source does not exist", IF(ISBLANK(D796), "Missing Post ID", IF(INDEX(Posts!$B$25:$B$1008, MATCH(D796, Posts!$D$25:$D$1008, 0))="Unused", "Post does not exist", "Valid"))))))</f>
        <v>Unused</v>
      </c>
      <c r="C796" s="193"/>
      <c r="D796" s="196"/>
    </row>
    <row r="797" ht="15.75" customHeight="1">
      <c r="B797" s="190" t="str">
        <f t="array" ref="B797">IF(OR(NOT($X$3="Pre-Defined"), ROW(B797) - ROW($B$10) &gt;= General!$D$7), "Unused", IF(CONCATENATE(C797:D797)="", "Required", IF(ISBLANK(C797), "Missing Source ID", IF(INDEX(Sources!$B$19:$B$1002, MATCH(C797, Sources!$C$19:$C$1002, 0))="Unused", "Source does not exist", IF(ISBLANK(D797), "Missing Post ID", IF(INDEX(Posts!$B$25:$B$1008, MATCH(D797, Posts!$D$25:$D$1008, 0))="Unused", "Post does not exist", "Valid"))))))</f>
        <v>Unused</v>
      </c>
      <c r="C797" s="212"/>
      <c r="D797" s="215"/>
    </row>
    <row r="798" ht="15.75" customHeight="1">
      <c r="B798" s="190" t="str">
        <f t="array" ref="B798">IF(OR(NOT($X$3="Pre-Defined"), ROW(B798) - ROW($B$10) &gt;= General!$D$7), "Unused", IF(CONCATENATE(C798:D798)="", "Required", IF(ISBLANK(C798), "Missing Source ID", IF(INDEX(Sources!$B$19:$B$1002, MATCH(C798, Sources!$C$19:$C$1002, 0))="Unused", "Source does not exist", IF(ISBLANK(D798), "Missing Post ID", IF(INDEX(Posts!$B$25:$B$1008, MATCH(D798, Posts!$D$25:$D$1008, 0))="Unused", "Post does not exist", "Valid"))))))</f>
        <v>Unused</v>
      </c>
      <c r="C798" s="193"/>
      <c r="D798" s="196"/>
    </row>
    <row r="799" ht="15.75" customHeight="1">
      <c r="B799" s="190" t="str">
        <f t="array" ref="B799">IF(OR(NOT($X$3="Pre-Defined"), ROW(B799) - ROW($B$10) &gt;= General!$D$7), "Unused", IF(CONCATENATE(C799:D799)="", "Required", IF(ISBLANK(C799), "Missing Source ID", IF(INDEX(Sources!$B$19:$B$1002, MATCH(C799, Sources!$C$19:$C$1002, 0))="Unused", "Source does not exist", IF(ISBLANK(D799), "Missing Post ID", IF(INDEX(Posts!$B$25:$B$1008, MATCH(D799, Posts!$D$25:$D$1008, 0))="Unused", "Post does not exist", "Valid"))))))</f>
        <v>Unused</v>
      </c>
      <c r="C799" s="212"/>
      <c r="D799" s="215"/>
    </row>
    <row r="800" ht="15.75" customHeight="1">
      <c r="B800" s="190" t="str">
        <f t="array" ref="B800">IF(OR(NOT($X$3="Pre-Defined"), ROW(B800) - ROW($B$10) &gt;= General!$D$7), "Unused", IF(CONCATENATE(C800:D800)="", "Required", IF(ISBLANK(C800), "Missing Source ID", IF(INDEX(Sources!$B$19:$B$1002, MATCH(C800, Sources!$C$19:$C$1002, 0))="Unused", "Source does not exist", IF(ISBLANK(D800), "Missing Post ID", IF(INDEX(Posts!$B$25:$B$1008, MATCH(D800, Posts!$D$25:$D$1008, 0))="Unused", "Post does not exist", "Valid"))))))</f>
        <v>Unused</v>
      </c>
      <c r="C800" s="193"/>
      <c r="D800" s="196"/>
    </row>
    <row r="801" ht="15.75" customHeight="1">
      <c r="B801" s="190" t="str">
        <f t="array" ref="B801">IF(OR(NOT($X$3="Pre-Defined"), ROW(B801) - ROW($B$10) &gt;= General!$D$7), "Unused", IF(CONCATENATE(C801:D801)="", "Required", IF(ISBLANK(C801), "Missing Source ID", IF(INDEX(Sources!$B$19:$B$1002, MATCH(C801, Sources!$C$19:$C$1002, 0))="Unused", "Source does not exist", IF(ISBLANK(D801), "Missing Post ID", IF(INDEX(Posts!$B$25:$B$1008, MATCH(D801, Posts!$D$25:$D$1008, 0))="Unused", "Post does not exist", "Valid"))))))</f>
        <v>Unused</v>
      </c>
      <c r="C801" s="212"/>
      <c r="D801" s="215"/>
    </row>
    <row r="802" ht="15.75" customHeight="1">
      <c r="B802" s="190" t="str">
        <f t="array" ref="B802">IF(OR(NOT($X$3="Pre-Defined"), ROW(B802) - ROW($B$10) &gt;= General!$D$7), "Unused", IF(CONCATENATE(C802:D802)="", "Required", IF(ISBLANK(C802), "Missing Source ID", IF(INDEX(Sources!$B$19:$B$1002, MATCH(C802, Sources!$C$19:$C$1002, 0))="Unused", "Source does not exist", IF(ISBLANK(D802), "Missing Post ID", IF(INDEX(Posts!$B$25:$B$1008, MATCH(D802, Posts!$D$25:$D$1008, 0))="Unused", "Post does not exist", "Valid"))))))</f>
        <v>Unused</v>
      </c>
      <c r="C802" s="193"/>
      <c r="D802" s="196"/>
    </row>
    <row r="803" ht="15.75" customHeight="1">
      <c r="B803" s="190" t="str">
        <f t="array" ref="B803">IF(OR(NOT($X$3="Pre-Defined"), ROW(B803) - ROW($B$10) &gt;= General!$D$7), "Unused", IF(CONCATENATE(C803:D803)="", "Required", IF(ISBLANK(C803), "Missing Source ID", IF(INDEX(Sources!$B$19:$B$1002, MATCH(C803, Sources!$C$19:$C$1002, 0))="Unused", "Source does not exist", IF(ISBLANK(D803), "Missing Post ID", IF(INDEX(Posts!$B$25:$B$1008, MATCH(D803, Posts!$D$25:$D$1008, 0))="Unused", "Post does not exist", "Valid"))))))</f>
        <v>Unused</v>
      </c>
      <c r="C803" s="212"/>
      <c r="D803" s="215"/>
    </row>
    <row r="804" ht="15.75" customHeight="1">
      <c r="B804" s="190" t="str">
        <f t="array" ref="B804">IF(OR(NOT($X$3="Pre-Defined"), ROW(B804) - ROW($B$10) &gt;= General!$D$7), "Unused", IF(CONCATENATE(C804:D804)="", "Required", IF(ISBLANK(C804), "Missing Source ID", IF(INDEX(Sources!$B$19:$B$1002, MATCH(C804, Sources!$C$19:$C$1002, 0))="Unused", "Source does not exist", IF(ISBLANK(D804), "Missing Post ID", IF(INDEX(Posts!$B$25:$B$1008, MATCH(D804, Posts!$D$25:$D$1008, 0))="Unused", "Post does not exist", "Valid"))))))</f>
        <v>Unused</v>
      </c>
      <c r="C804" s="193"/>
      <c r="D804" s="196"/>
    </row>
    <row r="805" ht="15.75" customHeight="1">
      <c r="B805" s="190" t="str">
        <f t="array" ref="B805">IF(OR(NOT($X$3="Pre-Defined"), ROW(B805) - ROW($B$10) &gt;= General!$D$7), "Unused", IF(CONCATENATE(C805:D805)="", "Required", IF(ISBLANK(C805), "Missing Source ID", IF(INDEX(Sources!$B$19:$B$1002, MATCH(C805, Sources!$C$19:$C$1002, 0))="Unused", "Source does not exist", IF(ISBLANK(D805), "Missing Post ID", IF(INDEX(Posts!$B$25:$B$1008, MATCH(D805, Posts!$D$25:$D$1008, 0))="Unused", "Post does not exist", "Valid"))))))</f>
        <v>Unused</v>
      </c>
      <c r="C805" s="212"/>
      <c r="D805" s="215"/>
    </row>
    <row r="806" ht="15.75" customHeight="1">
      <c r="B806" s="190" t="str">
        <f t="array" ref="B806">IF(OR(NOT($X$3="Pre-Defined"), ROW(B806) - ROW($B$10) &gt;= General!$D$7), "Unused", IF(CONCATENATE(C806:D806)="", "Required", IF(ISBLANK(C806), "Missing Source ID", IF(INDEX(Sources!$B$19:$B$1002, MATCH(C806, Sources!$C$19:$C$1002, 0))="Unused", "Source does not exist", IF(ISBLANK(D806), "Missing Post ID", IF(INDEX(Posts!$B$25:$B$1008, MATCH(D806, Posts!$D$25:$D$1008, 0))="Unused", "Post does not exist", "Valid"))))))</f>
        <v>Unused</v>
      </c>
      <c r="C806" s="193"/>
      <c r="D806" s="196"/>
    </row>
    <row r="807" ht="15.75" customHeight="1">
      <c r="B807" s="190" t="str">
        <f t="array" ref="B807">IF(OR(NOT($X$3="Pre-Defined"), ROW(B807) - ROW($B$10) &gt;= General!$D$7), "Unused", IF(CONCATENATE(C807:D807)="", "Required", IF(ISBLANK(C807), "Missing Source ID", IF(INDEX(Sources!$B$19:$B$1002, MATCH(C807, Sources!$C$19:$C$1002, 0))="Unused", "Source does not exist", IF(ISBLANK(D807), "Missing Post ID", IF(INDEX(Posts!$B$25:$B$1008, MATCH(D807, Posts!$D$25:$D$1008, 0))="Unused", "Post does not exist", "Valid"))))))</f>
        <v>Unused</v>
      </c>
      <c r="C807" s="212"/>
      <c r="D807" s="215"/>
    </row>
    <row r="808" ht="15.75" customHeight="1">
      <c r="B808" s="190" t="str">
        <f t="array" ref="B808">IF(OR(NOT($X$3="Pre-Defined"), ROW(B808) - ROW($B$10) &gt;= General!$D$7), "Unused", IF(CONCATENATE(C808:D808)="", "Required", IF(ISBLANK(C808), "Missing Source ID", IF(INDEX(Sources!$B$19:$B$1002, MATCH(C808, Sources!$C$19:$C$1002, 0))="Unused", "Source does not exist", IF(ISBLANK(D808), "Missing Post ID", IF(INDEX(Posts!$B$25:$B$1008, MATCH(D808, Posts!$D$25:$D$1008, 0))="Unused", "Post does not exist", "Valid"))))))</f>
        <v>Unused</v>
      </c>
      <c r="C808" s="193"/>
      <c r="D808" s="196"/>
    </row>
    <row r="809" ht="15.75" customHeight="1">
      <c r="B809" s="190" t="str">
        <f t="array" ref="B809">IF(OR(NOT($X$3="Pre-Defined"), ROW(B809) - ROW($B$10) &gt;= General!$D$7), "Unused", IF(CONCATENATE(C809:D809)="", "Required", IF(ISBLANK(C809), "Missing Source ID", IF(INDEX(Sources!$B$19:$B$1002, MATCH(C809, Sources!$C$19:$C$1002, 0))="Unused", "Source does not exist", IF(ISBLANK(D809), "Missing Post ID", IF(INDEX(Posts!$B$25:$B$1008, MATCH(D809, Posts!$D$25:$D$1008, 0))="Unused", "Post does not exist", "Valid"))))))</f>
        <v>Unused</v>
      </c>
      <c r="C809" s="212"/>
      <c r="D809" s="215"/>
    </row>
    <row r="810" ht="15.75" customHeight="1">
      <c r="B810" s="190" t="str">
        <f t="array" ref="B810">IF(OR(NOT($X$3="Pre-Defined"), ROW(B810) - ROW($B$10) &gt;= General!$D$7), "Unused", IF(CONCATENATE(C810:D810)="", "Required", IF(ISBLANK(C810), "Missing Source ID", IF(INDEX(Sources!$B$19:$B$1002, MATCH(C810, Sources!$C$19:$C$1002, 0))="Unused", "Source does not exist", IF(ISBLANK(D810), "Missing Post ID", IF(INDEX(Posts!$B$25:$B$1008, MATCH(D810, Posts!$D$25:$D$1008, 0))="Unused", "Post does not exist", "Valid"))))))</f>
        <v>Unused</v>
      </c>
      <c r="C810" s="193"/>
      <c r="D810" s="196"/>
    </row>
    <row r="811" ht="15.75" customHeight="1">
      <c r="B811" s="190" t="str">
        <f t="array" ref="B811">IF(OR(NOT($X$3="Pre-Defined"), ROW(B811) - ROW($B$10) &gt;= General!$D$7), "Unused", IF(CONCATENATE(C811:D811)="", "Required", IF(ISBLANK(C811), "Missing Source ID", IF(INDEX(Sources!$B$19:$B$1002, MATCH(C811, Sources!$C$19:$C$1002, 0))="Unused", "Source does not exist", IF(ISBLANK(D811), "Missing Post ID", IF(INDEX(Posts!$B$25:$B$1008, MATCH(D811, Posts!$D$25:$D$1008, 0))="Unused", "Post does not exist", "Valid"))))))</f>
        <v>Unused</v>
      </c>
      <c r="C811" s="212"/>
      <c r="D811" s="215"/>
    </row>
    <row r="812" ht="15.75" customHeight="1">
      <c r="B812" s="190" t="str">
        <f t="array" ref="B812">IF(OR(NOT($X$3="Pre-Defined"), ROW(B812) - ROW($B$10) &gt;= General!$D$7), "Unused", IF(CONCATENATE(C812:D812)="", "Required", IF(ISBLANK(C812), "Missing Source ID", IF(INDEX(Sources!$B$19:$B$1002, MATCH(C812, Sources!$C$19:$C$1002, 0))="Unused", "Source does not exist", IF(ISBLANK(D812), "Missing Post ID", IF(INDEX(Posts!$B$25:$B$1008, MATCH(D812, Posts!$D$25:$D$1008, 0))="Unused", "Post does not exist", "Valid"))))))</f>
        <v>Unused</v>
      </c>
      <c r="C812" s="193"/>
      <c r="D812" s="196"/>
    </row>
    <row r="813" ht="15.75" customHeight="1">
      <c r="B813" s="190" t="str">
        <f t="array" ref="B813">IF(OR(NOT($X$3="Pre-Defined"), ROW(B813) - ROW($B$10) &gt;= General!$D$7), "Unused", IF(CONCATENATE(C813:D813)="", "Required", IF(ISBLANK(C813), "Missing Source ID", IF(INDEX(Sources!$B$19:$B$1002, MATCH(C813, Sources!$C$19:$C$1002, 0))="Unused", "Source does not exist", IF(ISBLANK(D813), "Missing Post ID", IF(INDEX(Posts!$B$25:$B$1008, MATCH(D813, Posts!$D$25:$D$1008, 0))="Unused", "Post does not exist", "Valid"))))))</f>
        <v>Unused</v>
      </c>
      <c r="C813" s="212"/>
      <c r="D813" s="215"/>
    </row>
    <row r="814" ht="15.75" customHeight="1">
      <c r="B814" s="190" t="str">
        <f t="array" ref="B814">IF(OR(NOT($X$3="Pre-Defined"), ROW(B814) - ROW($B$10) &gt;= General!$D$7), "Unused", IF(CONCATENATE(C814:D814)="", "Required", IF(ISBLANK(C814), "Missing Source ID", IF(INDEX(Sources!$B$19:$B$1002, MATCH(C814, Sources!$C$19:$C$1002, 0))="Unused", "Source does not exist", IF(ISBLANK(D814), "Missing Post ID", IF(INDEX(Posts!$B$25:$B$1008, MATCH(D814, Posts!$D$25:$D$1008, 0))="Unused", "Post does not exist", "Valid"))))))</f>
        <v>Unused</v>
      </c>
      <c r="C814" s="193"/>
      <c r="D814" s="196"/>
    </row>
    <row r="815" ht="15.75" customHeight="1">
      <c r="B815" s="190" t="str">
        <f t="array" ref="B815">IF(OR(NOT($X$3="Pre-Defined"), ROW(B815) - ROW($B$10) &gt;= General!$D$7), "Unused", IF(CONCATENATE(C815:D815)="", "Required", IF(ISBLANK(C815), "Missing Source ID", IF(INDEX(Sources!$B$19:$B$1002, MATCH(C815, Sources!$C$19:$C$1002, 0))="Unused", "Source does not exist", IF(ISBLANK(D815), "Missing Post ID", IF(INDEX(Posts!$B$25:$B$1008, MATCH(D815, Posts!$D$25:$D$1008, 0))="Unused", "Post does not exist", "Valid"))))))</f>
        <v>Unused</v>
      </c>
      <c r="C815" s="212"/>
      <c r="D815" s="215"/>
    </row>
    <row r="816" ht="15.75" customHeight="1">
      <c r="B816" s="190" t="str">
        <f t="array" ref="B816">IF(OR(NOT($X$3="Pre-Defined"), ROW(B816) - ROW($B$10) &gt;= General!$D$7), "Unused", IF(CONCATENATE(C816:D816)="", "Required", IF(ISBLANK(C816), "Missing Source ID", IF(INDEX(Sources!$B$19:$B$1002, MATCH(C816, Sources!$C$19:$C$1002, 0))="Unused", "Source does not exist", IF(ISBLANK(D816), "Missing Post ID", IF(INDEX(Posts!$B$25:$B$1008, MATCH(D816, Posts!$D$25:$D$1008, 0))="Unused", "Post does not exist", "Valid"))))))</f>
        <v>Unused</v>
      </c>
      <c r="C816" s="193"/>
      <c r="D816" s="196"/>
    </row>
    <row r="817" ht="15.75" customHeight="1">
      <c r="B817" s="190" t="str">
        <f t="array" ref="B817">IF(OR(NOT($X$3="Pre-Defined"), ROW(B817) - ROW($B$10) &gt;= General!$D$7), "Unused", IF(CONCATENATE(C817:D817)="", "Required", IF(ISBLANK(C817), "Missing Source ID", IF(INDEX(Sources!$B$19:$B$1002, MATCH(C817, Sources!$C$19:$C$1002, 0))="Unused", "Source does not exist", IF(ISBLANK(D817), "Missing Post ID", IF(INDEX(Posts!$B$25:$B$1008, MATCH(D817, Posts!$D$25:$D$1008, 0))="Unused", "Post does not exist", "Valid"))))))</f>
        <v>Unused</v>
      </c>
      <c r="C817" s="212"/>
      <c r="D817" s="215"/>
    </row>
    <row r="818" ht="15.75" customHeight="1">
      <c r="B818" s="190" t="str">
        <f t="array" ref="B818">IF(OR(NOT($X$3="Pre-Defined"), ROW(B818) - ROW($B$10) &gt;= General!$D$7), "Unused", IF(CONCATENATE(C818:D818)="", "Required", IF(ISBLANK(C818), "Missing Source ID", IF(INDEX(Sources!$B$19:$B$1002, MATCH(C818, Sources!$C$19:$C$1002, 0))="Unused", "Source does not exist", IF(ISBLANK(D818), "Missing Post ID", IF(INDEX(Posts!$B$25:$B$1008, MATCH(D818, Posts!$D$25:$D$1008, 0))="Unused", "Post does not exist", "Valid"))))))</f>
        <v>Unused</v>
      </c>
      <c r="C818" s="193"/>
      <c r="D818" s="196"/>
    </row>
    <row r="819" ht="15.75" customHeight="1">
      <c r="B819" s="190" t="str">
        <f t="array" ref="B819">IF(OR(NOT($X$3="Pre-Defined"), ROW(B819) - ROW($B$10) &gt;= General!$D$7), "Unused", IF(CONCATENATE(C819:D819)="", "Required", IF(ISBLANK(C819), "Missing Source ID", IF(INDEX(Sources!$B$19:$B$1002, MATCH(C819, Sources!$C$19:$C$1002, 0))="Unused", "Source does not exist", IF(ISBLANK(D819), "Missing Post ID", IF(INDEX(Posts!$B$25:$B$1008, MATCH(D819, Posts!$D$25:$D$1008, 0))="Unused", "Post does not exist", "Valid"))))))</f>
        <v>Unused</v>
      </c>
      <c r="C819" s="212"/>
      <c r="D819" s="215"/>
    </row>
    <row r="820" ht="15.75" customHeight="1">
      <c r="B820" s="190" t="str">
        <f t="array" ref="B820">IF(OR(NOT($X$3="Pre-Defined"), ROW(B820) - ROW($B$10) &gt;= General!$D$7), "Unused", IF(CONCATENATE(C820:D820)="", "Required", IF(ISBLANK(C820), "Missing Source ID", IF(INDEX(Sources!$B$19:$B$1002, MATCH(C820, Sources!$C$19:$C$1002, 0))="Unused", "Source does not exist", IF(ISBLANK(D820), "Missing Post ID", IF(INDEX(Posts!$B$25:$B$1008, MATCH(D820, Posts!$D$25:$D$1008, 0))="Unused", "Post does not exist", "Valid"))))))</f>
        <v>Unused</v>
      </c>
      <c r="C820" s="193"/>
      <c r="D820" s="196"/>
    </row>
    <row r="821" ht="15.75" customHeight="1">
      <c r="B821" s="190" t="str">
        <f t="array" ref="B821">IF(OR(NOT($X$3="Pre-Defined"), ROW(B821) - ROW($B$10) &gt;= General!$D$7), "Unused", IF(CONCATENATE(C821:D821)="", "Required", IF(ISBLANK(C821), "Missing Source ID", IF(INDEX(Sources!$B$19:$B$1002, MATCH(C821, Sources!$C$19:$C$1002, 0))="Unused", "Source does not exist", IF(ISBLANK(D821), "Missing Post ID", IF(INDEX(Posts!$B$25:$B$1008, MATCH(D821, Posts!$D$25:$D$1008, 0))="Unused", "Post does not exist", "Valid"))))))</f>
        <v>Unused</v>
      </c>
      <c r="C821" s="212"/>
      <c r="D821" s="215"/>
    </row>
    <row r="822" ht="15.75" customHeight="1">
      <c r="B822" s="190" t="str">
        <f t="array" ref="B822">IF(OR(NOT($X$3="Pre-Defined"), ROW(B822) - ROW($B$10) &gt;= General!$D$7), "Unused", IF(CONCATENATE(C822:D822)="", "Required", IF(ISBLANK(C822), "Missing Source ID", IF(INDEX(Sources!$B$19:$B$1002, MATCH(C822, Sources!$C$19:$C$1002, 0))="Unused", "Source does not exist", IF(ISBLANK(D822), "Missing Post ID", IF(INDEX(Posts!$B$25:$B$1008, MATCH(D822, Posts!$D$25:$D$1008, 0))="Unused", "Post does not exist", "Valid"))))))</f>
        <v>Unused</v>
      </c>
      <c r="C822" s="193"/>
      <c r="D822" s="196"/>
    </row>
    <row r="823" ht="15.75" customHeight="1">
      <c r="B823" s="190" t="str">
        <f t="array" ref="B823">IF(OR(NOT($X$3="Pre-Defined"), ROW(B823) - ROW($B$10) &gt;= General!$D$7), "Unused", IF(CONCATENATE(C823:D823)="", "Required", IF(ISBLANK(C823), "Missing Source ID", IF(INDEX(Sources!$B$19:$B$1002, MATCH(C823, Sources!$C$19:$C$1002, 0))="Unused", "Source does not exist", IF(ISBLANK(D823), "Missing Post ID", IF(INDEX(Posts!$B$25:$B$1008, MATCH(D823, Posts!$D$25:$D$1008, 0))="Unused", "Post does not exist", "Valid"))))))</f>
        <v>Unused</v>
      </c>
      <c r="C823" s="212"/>
      <c r="D823" s="215"/>
    </row>
    <row r="824" ht="15.75" customHeight="1">
      <c r="B824" s="190" t="str">
        <f t="array" ref="B824">IF(OR(NOT($X$3="Pre-Defined"), ROW(B824) - ROW($B$10) &gt;= General!$D$7), "Unused", IF(CONCATENATE(C824:D824)="", "Required", IF(ISBLANK(C824), "Missing Source ID", IF(INDEX(Sources!$B$19:$B$1002, MATCH(C824, Sources!$C$19:$C$1002, 0))="Unused", "Source does not exist", IF(ISBLANK(D824), "Missing Post ID", IF(INDEX(Posts!$B$25:$B$1008, MATCH(D824, Posts!$D$25:$D$1008, 0))="Unused", "Post does not exist", "Valid"))))))</f>
        <v>Unused</v>
      </c>
      <c r="C824" s="193"/>
      <c r="D824" s="196"/>
    </row>
    <row r="825" ht="15.75" customHeight="1">
      <c r="B825" s="190" t="str">
        <f t="array" ref="B825">IF(OR(NOT($X$3="Pre-Defined"), ROW(B825) - ROW($B$10) &gt;= General!$D$7), "Unused", IF(CONCATENATE(C825:D825)="", "Required", IF(ISBLANK(C825), "Missing Source ID", IF(INDEX(Sources!$B$19:$B$1002, MATCH(C825, Sources!$C$19:$C$1002, 0))="Unused", "Source does not exist", IF(ISBLANK(D825), "Missing Post ID", IF(INDEX(Posts!$B$25:$B$1008, MATCH(D825, Posts!$D$25:$D$1008, 0))="Unused", "Post does not exist", "Valid"))))))</f>
        <v>Unused</v>
      </c>
      <c r="C825" s="212"/>
      <c r="D825" s="215"/>
    </row>
    <row r="826" ht="15.75" customHeight="1">
      <c r="B826" s="190" t="str">
        <f t="array" ref="B826">IF(OR(NOT($X$3="Pre-Defined"), ROW(B826) - ROW($B$10) &gt;= General!$D$7), "Unused", IF(CONCATENATE(C826:D826)="", "Required", IF(ISBLANK(C826), "Missing Source ID", IF(INDEX(Sources!$B$19:$B$1002, MATCH(C826, Sources!$C$19:$C$1002, 0))="Unused", "Source does not exist", IF(ISBLANK(D826), "Missing Post ID", IF(INDEX(Posts!$B$25:$B$1008, MATCH(D826, Posts!$D$25:$D$1008, 0))="Unused", "Post does not exist", "Valid"))))))</f>
        <v>Unused</v>
      </c>
      <c r="C826" s="193"/>
      <c r="D826" s="196"/>
    </row>
    <row r="827" ht="15.75" customHeight="1">
      <c r="B827" s="190" t="str">
        <f t="array" ref="B827">IF(OR(NOT($X$3="Pre-Defined"), ROW(B827) - ROW($B$10) &gt;= General!$D$7), "Unused", IF(CONCATENATE(C827:D827)="", "Required", IF(ISBLANK(C827), "Missing Source ID", IF(INDEX(Sources!$B$19:$B$1002, MATCH(C827, Sources!$C$19:$C$1002, 0))="Unused", "Source does not exist", IF(ISBLANK(D827), "Missing Post ID", IF(INDEX(Posts!$B$25:$B$1008, MATCH(D827, Posts!$D$25:$D$1008, 0))="Unused", "Post does not exist", "Valid"))))))</f>
        <v>Unused</v>
      </c>
      <c r="C827" s="212"/>
      <c r="D827" s="215"/>
    </row>
    <row r="828" ht="15.75" customHeight="1">
      <c r="B828" s="190" t="str">
        <f t="array" ref="B828">IF(OR(NOT($X$3="Pre-Defined"), ROW(B828) - ROW($B$10) &gt;= General!$D$7), "Unused", IF(CONCATENATE(C828:D828)="", "Required", IF(ISBLANK(C828), "Missing Source ID", IF(INDEX(Sources!$B$19:$B$1002, MATCH(C828, Sources!$C$19:$C$1002, 0))="Unused", "Source does not exist", IF(ISBLANK(D828), "Missing Post ID", IF(INDEX(Posts!$B$25:$B$1008, MATCH(D828, Posts!$D$25:$D$1008, 0))="Unused", "Post does not exist", "Valid"))))))</f>
        <v>Unused</v>
      </c>
      <c r="C828" s="193"/>
      <c r="D828" s="196"/>
    </row>
    <row r="829" ht="15.75" customHeight="1">
      <c r="B829" s="190" t="str">
        <f t="array" ref="B829">IF(OR(NOT($X$3="Pre-Defined"), ROW(B829) - ROW($B$10) &gt;= General!$D$7), "Unused", IF(CONCATENATE(C829:D829)="", "Required", IF(ISBLANK(C829), "Missing Source ID", IF(INDEX(Sources!$B$19:$B$1002, MATCH(C829, Sources!$C$19:$C$1002, 0))="Unused", "Source does not exist", IF(ISBLANK(D829), "Missing Post ID", IF(INDEX(Posts!$B$25:$B$1008, MATCH(D829, Posts!$D$25:$D$1008, 0))="Unused", "Post does not exist", "Valid"))))))</f>
        <v>Unused</v>
      </c>
      <c r="C829" s="212"/>
      <c r="D829" s="215"/>
    </row>
    <row r="830" ht="15.75" customHeight="1">
      <c r="B830" s="190" t="str">
        <f t="array" ref="B830">IF(OR(NOT($X$3="Pre-Defined"), ROW(B830) - ROW($B$10) &gt;= General!$D$7), "Unused", IF(CONCATENATE(C830:D830)="", "Required", IF(ISBLANK(C830), "Missing Source ID", IF(INDEX(Sources!$B$19:$B$1002, MATCH(C830, Sources!$C$19:$C$1002, 0))="Unused", "Source does not exist", IF(ISBLANK(D830), "Missing Post ID", IF(INDEX(Posts!$B$25:$B$1008, MATCH(D830, Posts!$D$25:$D$1008, 0))="Unused", "Post does not exist", "Valid"))))))</f>
        <v>Unused</v>
      </c>
      <c r="C830" s="193"/>
      <c r="D830" s="196"/>
    </row>
    <row r="831" ht="15.75" customHeight="1">
      <c r="B831" s="190" t="str">
        <f t="array" ref="B831">IF(OR(NOT($X$3="Pre-Defined"), ROW(B831) - ROW($B$10) &gt;= General!$D$7), "Unused", IF(CONCATENATE(C831:D831)="", "Required", IF(ISBLANK(C831), "Missing Source ID", IF(INDEX(Sources!$B$19:$B$1002, MATCH(C831, Sources!$C$19:$C$1002, 0))="Unused", "Source does not exist", IF(ISBLANK(D831), "Missing Post ID", IF(INDEX(Posts!$B$25:$B$1008, MATCH(D831, Posts!$D$25:$D$1008, 0))="Unused", "Post does not exist", "Valid"))))))</f>
        <v>Unused</v>
      </c>
      <c r="C831" s="212"/>
      <c r="D831" s="215"/>
    </row>
    <row r="832" ht="15.75" customHeight="1">
      <c r="B832" s="190" t="str">
        <f t="array" ref="B832">IF(OR(NOT($X$3="Pre-Defined"), ROW(B832) - ROW($B$10) &gt;= General!$D$7), "Unused", IF(CONCATENATE(C832:D832)="", "Required", IF(ISBLANK(C832), "Missing Source ID", IF(INDEX(Sources!$B$19:$B$1002, MATCH(C832, Sources!$C$19:$C$1002, 0))="Unused", "Source does not exist", IF(ISBLANK(D832), "Missing Post ID", IF(INDEX(Posts!$B$25:$B$1008, MATCH(D832, Posts!$D$25:$D$1008, 0))="Unused", "Post does not exist", "Valid"))))))</f>
        <v>Unused</v>
      </c>
      <c r="C832" s="193"/>
      <c r="D832" s="196"/>
    </row>
    <row r="833" ht="15.75" customHeight="1">
      <c r="B833" s="190" t="str">
        <f t="array" ref="B833">IF(OR(NOT($X$3="Pre-Defined"), ROW(B833) - ROW($B$10) &gt;= General!$D$7), "Unused", IF(CONCATENATE(C833:D833)="", "Required", IF(ISBLANK(C833), "Missing Source ID", IF(INDEX(Sources!$B$19:$B$1002, MATCH(C833, Sources!$C$19:$C$1002, 0))="Unused", "Source does not exist", IF(ISBLANK(D833), "Missing Post ID", IF(INDEX(Posts!$B$25:$B$1008, MATCH(D833, Posts!$D$25:$D$1008, 0))="Unused", "Post does not exist", "Valid"))))))</f>
        <v>Unused</v>
      </c>
      <c r="C833" s="212"/>
      <c r="D833" s="215"/>
    </row>
    <row r="834" ht="15.75" customHeight="1">
      <c r="B834" s="190" t="str">
        <f t="array" ref="B834">IF(OR(NOT($X$3="Pre-Defined"), ROW(B834) - ROW($B$10) &gt;= General!$D$7), "Unused", IF(CONCATENATE(C834:D834)="", "Required", IF(ISBLANK(C834), "Missing Source ID", IF(INDEX(Sources!$B$19:$B$1002, MATCH(C834, Sources!$C$19:$C$1002, 0))="Unused", "Source does not exist", IF(ISBLANK(D834), "Missing Post ID", IF(INDEX(Posts!$B$25:$B$1008, MATCH(D834, Posts!$D$25:$D$1008, 0))="Unused", "Post does not exist", "Valid"))))))</f>
        <v>Unused</v>
      </c>
      <c r="C834" s="193"/>
      <c r="D834" s="196"/>
    </row>
    <row r="835" ht="15.75" customHeight="1">
      <c r="B835" s="190" t="str">
        <f t="array" ref="B835">IF(OR(NOT($X$3="Pre-Defined"), ROW(B835) - ROW($B$10) &gt;= General!$D$7), "Unused", IF(CONCATENATE(C835:D835)="", "Required", IF(ISBLANK(C835), "Missing Source ID", IF(INDEX(Sources!$B$19:$B$1002, MATCH(C835, Sources!$C$19:$C$1002, 0))="Unused", "Source does not exist", IF(ISBLANK(D835), "Missing Post ID", IF(INDEX(Posts!$B$25:$B$1008, MATCH(D835, Posts!$D$25:$D$1008, 0))="Unused", "Post does not exist", "Valid"))))))</f>
        <v>Unused</v>
      </c>
      <c r="C835" s="212"/>
      <c r="D835" s="215"/>
    </row>
    <row r="836" ht="15.75" customHeight="1">
      <c r="B836" s="190" t="str">
        <f t="array" ref="B836">IF(OR(NOT($X$3="Pre-Defined"), ROW(B836) - ROW($B$10) &gt;= General!$D$7), "Unused", IF(CONCATENATE(C836:D836)="", "Required", IF(ISBLANK(C836), "Missing Source ID", IF(INDEX(Sources!$B$19:$B$1002, MATCH(C836, Sources!$C$19:$C$1002, 0))="Unused", "Source does not exist", IF(ISBLANK(D836), "Missing Post ID", IF(INDEX(Posts!$B$25:$B$1008, MATCH(D836, Posts!$D$25:$D$1008, 0))="Unused", "Post does not exist", "Valid"))))))</f>
        <v>Unused</v>
      </c>
      <c r="C836" s="193"/>
      <c r="D836" s="196"/>
    </row>
    <row r="837" ht="15.75" customHeight="1">
      <c r="B837" s="190" t="str">
        <f t="array" ref="B837">IF(OR(NOT($X$3="Pre-Defined"), ROW(B837) - ROW($B$10) &gt;= General!$D$7), "Unused", IF(CONCATENATE(C837:D837)="", "Required", IF(ISBLANK(C837), "Missing Source ID", IF(INDEX(Sources!$B$19:$B$1002, MATCH(C837, Sources!$C$19:$C$1002, 0))="Unused", "Source does not exist", IF(ISBLANK(D837), "Missing Post ID", IF(INDEX(Posts!$B$25:$B$1008, MATCH(D837, Posts!$D$25:$D$1008, 0))="Unused", "Post does not exist", "Valid"))))))</f>
        <v>Unused</v>
      </c>
      <c r="C837" s="212"/>
      <c r="D837" s="215"/>
    </row>
    <row r="838" ht="15.75" customHeight="1">
      <c r="B838" s="190" t="str">
        <f t="array" ref="B838">IF(OR(NOT($X$3="Pre-Defined"), ROW(B838) - ROW($B$10) &gt;= General!$D$7), "Unused", IF(CONCATENATE(C838:D838)="", "Required", IF(ISBLANK(C838), "Missing Source ID", IF(INDEX(Sources!$B$19:$B$1002, MATCH(C838, Sources!$C$19:$C$1002, 0))="Unused", "Source does not exist", IF(ISBLANK(D838), "Missing Post ID", IF(INDEX(Posts!$B$25:$B$1008, MATCH(D838, Posts!$D$25:$D$1008, 0))="Unused", "Post does not exist", "Valid"))))))</f>
        <v>Unused</v>
      </c>
      <c r="C838" s="193"/>
      <c r="D838" s="196"/>
    </row>
    <row r="839" ht="15.75" customHeight="1">
      <c r="B839" s="190" t="str">
        <f t="array" ref="B839">IF(OR(NOT($X$3="Pre-Defined"), ROW(B839) - ROW($B$10) &gt;= General!$D$7), "Unused", IF(CONCATENATE(C839:D839)="", "Required", IF(ISBLANK(C839), "Missing Source ID", IF(INDEX(Sources!$B$19:$B$1002, MATCH(C839, Sources!$C$19:$C$1002, 0))="Unused", "Source does not exist", IF(ISBLANK(D839), "Missing Post ID", IF(INDEX(Posts!$B$25:$B$1008, MATCH(D839, Posts!$D$25:$D$1008, 0))="Unused", "Post does not exist", "Valid"))))))</f>
        <v>Unused</v>
      </c>
      <c r="C839" s="212"/>
      <c r="D839" s="215"/>
    </row>
    <row r="840" ht="15.75" customHeight="1">
      <c r="B840" s="190" t="str">
        <f t="array" ref="B840">IF(OR(NOT($X$3="Pre-Defined"), ROW(B840) - ROW($B$10) &gt;= General!$D$7), "Unused", IF(CONCATENATE(C840:D840)="", "Required", IF(ISBLANK(C840), "Missing Source ID", IF(INDEX(Sources!$B$19:$B$1002, MATCH(C840, Sources!$C$19:$C$1002, 0))="Unused", "Source does not exist", IF(ISBLANK(D840), "Missing Post ID", IF(INDEX(Posts!$B$25:$B$1008, MATCH(D840, Posts!$D$25:$D$1008, 0))="Unused", "Post does not exist", "Valid"))))))</f>
        <v>Unused</v>
      </c>
      <c r="C840" s="193"/>
      <c r="D840" s="196"/>
    </row>
    <row r="841" ht="15.75" customHeight="1">
      <c r="B841" s="190" t="str">
        <f t="array" ref="B841">IF(OR(NOT($X$3="Pre-Defined"), ROW(B841) - ROW($B$10) &gt;= General!$D$7), "Unused", IF(CONCATENATE(C841:D841)="", "Required", IF(ISBLANK(C841), "Missing Source ID", IF(INDEX(Sources!$B$19:$B$1002, MATCH(C841, Sources!$C$19:$C$1002, 0))="Unused", "Source does not exist", IF(ISBLANK(D841), "Missing Post ID", IF(INDEX(Posts!$B$25:$B$1008, MATCH(D841, Posts!$D$25:$D$1008, 0))="Unused", "Post does not exist", "Valid"))))))</f>
        <v>Unused</v>
      </c>
      <c r="C841" s="212"/>
      <c r="D841" s="215"/>
    </row>
    <row r="842" ht="15.75" customHeight="1">
      <c r="B842" s="190" t="str">
        <f t="array" ref="B842">IF(OR(NOT($X$3="Pre-Defined"), ROW(B842) - ROW($B$10) &gt;= General!$D$7), "Unused", IF(CONCATENATE(C842:D842)="", "Required", IF(ISBLANK(C842), "Missing Source ID", IF(INDEX(Sources!$B$19:$B$1002, MATCH(C842, Sources!$C$19:$C$1002, 0))="Unused", "Source does not exist", IF(ISBLANK(D842), "Missing Post ID", IF(INDEX(Posts!$B$25:$B$1008, MATCH(D842, Posts!$D$25:$D$1008, 0))="Unused", "Post does not exist", "Valid"))))))</f>
        <v>Unused</v>
      </c>
      <c r="C842" s="193"/>
      <c r="D842" s="196"/>
    </row>
    <row r="843" ht="15.75" customHeight="1">
      <c r="B843" s="190" t="str">
        <f t="array" ref="B843">IF(OR(NOT($X$3="Pre-Defined"), ROW(B843) - ROW($B$10) &gt;= General!$D$7), "Unused", IF(CONCATENATE(C843:D843)="", "Required", IF(ISBLANK(C843), "Missing Source ID", IF(INDEX(Sources!$B$19:$B$1002, MATCH(C843, Sources!$C$19:$C$1002, 0))="Unused", "Source does not exist", IF(ISBLANK(D843), "Missing Post ID", IF(INDEX(Posts!$B$25:$B$1008, MATCH(D843, Posts!$D$25:$D$1008, 0))="Unused", "Post does not exist", "Valid"))))))</f>
        <v>Unused</v>
      </c>
      <c r="C843" s="212"/>
      <c r="D843" s="215"/>
    </row>
    <row r="844" ht="15.75" customHeight="1">
      <c r="B844" s="190" t="str">
        <f t="array" ref="B844">IF(OR(NOT($X$3="Pre-Defined"), ROW(B844) - ROW($B$10) &gt;= General!$D$7), "Unused", IF(CONCATENATE(C844:D844)="", "Required", IF(ISBLANK(C844), "Missing Source ID", IF(INDEX(Sources!$B$19:$B$1002, MATCH(C844, Sources!$C$19:$C$1002, 0))="Unused", "Source does not exist", IF(ISBLANK(D844), "Missing Post ID", IF(INDEX(Posts!$B$25:$B$1008, MATCH(D844, Posts!$D$25:$D$1008, 0))="Unused", "Post does not exist", "Valid"))))))</f>
        <v>Unused</v>
      </c>
      <c r="C844" s="193"/>
      <c r="D844" s="196"/>
    </row>
    <row r="845" ht="15.75" customHeight="1">
      <c r="B845" s="190" t="str">
        <f t="array" ref="B845">IF(OR(NOT($X$3="Pre-Defined"), ROW(B845) - ROW($B$10) &gt;= General!$D$7), "Unused", IF(CONCATENATE(C845:D845)="", "Required", IF(ISBLANK(C845), "Missing Source ID", IF(INDEX(Sources!$B$19:$B$1002, MATCH(C845, Sources!$C$19:$C$1002, 0))="Unused", "Source does not exist", IF(ISBLANK(D845), "Missing Post ID", IF(INDEX(Posts!$B$25:$B$1008, MATCH(D845, Posts!$D$25:$D$1008, 0))="Unused", "Post does not exist", "Valid"))))))</f>
        <v>Unused</v>
      </c>
      <c r="C845" s="212"/>
      <c r="D845" s="215"/>
    </row>
    <row r="846" ht="15.75" customHeight="1">
      <c r="B846" s="190" t="str">
        <f t="array" ref="B846">IF(OR(NOT($X$3="Pre-Defined"), ROW(B846) - ROW($B$10) &gt;= General!$D$7), "Unused", IF(CONCATENATE(C846:D846)="", "Required", IF(ISBLANK(C846), "Missing Source ID", IF(INDEX(Sources!$B$19:$B$1002, MATCH(C846, Sources!$C$19:$C$1002, 0))="Unused", "Source does not exist", IF(ISBLANK(D846), "Missing Post ID", IF(INDEX(Posts!$B$25:$B$1008, MATCH(D846, Posts!$D$25:$D$1008, 0))="Unused", "Post does not exist", "Valid"))))))</f>
        <v>Unused</v>
      </c>
      <c r="C846" s="193"/>
      <c r="D846" s="196"/>
    </row>
    <row r="847" ht="15.75" customHeight="1">
      <c r="B847" s="190" t="str">
        <f t="array" ref="B847">IF(OR(NOT($X$3="Pre-Defined"), ROW(B847) - ROW($B$10) &gt;= General!$D$7), "Unused", IF(CONCATENATE(C847:D847)="", "Required", IF(ISBLANK(C847), "Missing Source ID", IF(INDEX(Sources!$B$19:$B$1002, MATCH(C847, Sources!$C$19:$C$1002, 0))="Unused", "Source does not exist", IF(ISBLANK(D847), "Missing Post ID", IF(INDEX(Posts!$B$25:$B$1008, MATCH(D847, Posts!$D$25:$D$1008, 0))="Unused", "Post does not exist", "Valid"))))))</f>
        <v>Unused</v>
      </c>
      <c r="C847" s="212"/>
      <c r="D847" s="215"/>
    </row>
    <row r="848" ht="15.75" customHeight="1">
      <c r="B848" s="190" t="str">
        <f t="array" ref="B848">IF(OR(NOT($X$3="Pre-Defined"), ROW(B848) - ROW($B$10) &gt;= General!$D$7), "Unused", IF(CONCATENATE(C848:D848)="", "Required", IF(ISBLANK(C848), "Missing Source ID", IF(INDEX(Sources!$B$19:$B$1002, MATCH(C848, Sources!$C$19:$C$1002, 0))="Unused", "Source does not exist", IF(ISBLANK(D848), "Missing Post ID", IF(INDEX(Posts!$B$25:$B$1008, MATCH(D848, Posts!$D$25:$D$1008, 0))="Unused", "Post does not exist", "Valid"))))))</f>
        <v>Unused</v>
      </c>
      <c r="C848" s="193"/>
      <c r="D848" s="196"/>
    </row>
    <row r="849" ht="15.75" customHeight="1">
      <c r="B849" s="190" t="str">
        <f t="array" ref="B849">IF(OR(NOT($X$3="Pre-Defined"), ROW(B849) - ROW($B$10) &gt;= General!$D$7), "Unused", IF(CONCATENATE(C849:D849)="", "Required", IF(ISBLANK(C849), "Missing Source ID", IF(INDEX(Sources!$B$19:$B$1002, MATCH(C849, Sources!$C$19:$C$1002, 0))="Unused", "Source does not exist", IF(ISBLANK(D849), "Missing Post ID", IF(INDEX(Posts!$B$25:$B$1008, MATCH(D849, Posts!$D$25:$D$1008, 0))="Unused", "Post does not exist", "Valid"))))))</f>
        <v>Unused</v>
      </c>
      <c r="C849" s="212"/>
      <c r="D849" s="215"/>
    </row>
    <row r="850" ht="15.75" customHeight="1">
      <c r="B850" s="190" t="str">
        <f t="array" ref="B850">IF(OR(NOT($X$3="Pre-Defined"), ROW(B850) - ROW($B$10) &gt;= General!$D$7), "Unused", IF(CONCATENATE(C850:D850)="", "Required", IF(ISBLANK(C850), "Missing Source ID", IF(INDEX(Sources!$B$19:$B$1002, MATCH(C850, Sources!$C$19:$C$1002, 0))="Unused", "Source does not exist", IF(ISBLANK(D850), "Missing Post ID", IF(INDEX(Posts!$B$25:$B$1008, MATCH(D850, Posts!$D$25:$D$1008, 0))="Unused", "Post does not exist", "Valid"))))))</f>
        <v>Unused</v>
      </c>
      <c r="C850" s="193"/>
      <c r="D850" s="196"/>
    </row>
    <row r="851" ht="15.75" customHeight="1">
      <c r="B851" s="190" t="str">
        <f t="array" ref="B851">IF(OR(NOT($X$3="Pre-Defined"), ROW(B851) - ROW($B$10) &gt;= General!$D$7), "Unused", IF(CONCATENATE(C851:D851)="", "Required", IF(ISBLANK(C851), "Missing Source ID", IF(INDEX(Sources!$B$19:$B$1002, MATCH(C851, Sources!$C$19:$C$1002, 0))="Unused", "Source does not exist", IF(ISBLANK(D851), "Missing Post ID", IF(INDEX(Posts!$B$25:$B$1008, MATCH(D851, Posts!$D$25:$D$1008, 0))="Unused", "Post does not exist", "Valid"))))))</f>
        <v>Unused</v>
      </c>
      <c r="C851" s="212"/>
      <c r="D851" s="215"/>
    </row>
    <row r="852" ht="15.75" customHeight="1">
      <c r="B852" s="190" t="str">
        <f t="array" ref="B852">IF(OR(NOT($X$3="Pre-Defined"), ROW(B852) - ROW($B$10) &gt;= General!$D$7), "Unused", IF(CONCATENATE(C852:D852)="", "Required", IF(ISBLANK(C852), "Missing Source ID", IF(INDEX(Sources!$B$19:$B$1002, MATCH(C852, Sources!$C$19:$C$1002, 0))="Unused", "Source does not exist", IF(ISBLANK(D852), "Missing Post ID", IF(INDEX(Posts!$B$25:$B$1008, MATCH(D852, Posts!$D$25:$D$1008, 0))="Unused", "Post does not exist", "Valid"))))))</f>
        <v>Unused</v>
      </c>
      <c r="C852" s="193"/>
      <c r="D852" s="196"/>
    </row>
    <row r="853" ht="15.75" customHeight="1">
      <c r="B853" s="190" t="str">
        <f t="array" ref="B853">IF(OR(NOT($X$3="Pre-Defined"), ROW(B853) - ROW($B$10) &gt;= General!$D$7), "Unused", IF(CONCATENATE(C853:D853)="", "Required", IF(ISBLANK(C853), "Missing Source ID", IF(INDEX(Sources!$B$19:$B$1002, MATCH(C853, Sources!$C$19:$C$1002, 0))="Unused", "Source does not exist", IF(ISBLANK(D853), "Missing Post ID", IF(INDEX(Posts!$B$25:$B$1008, MATCH(D853, Posts!$D$25:$D$1008, 0))="Unused", "Post does not exist", "Valid"))))))</f>
        <v>Unused</v>
      </c>
      <c r="C853" s="212"/>
      <c r="D853" s="215"/>
    </row>
    <row r="854" ht="15.75" customHeight="1">
      <c r="B854" s="190" t="str">
        <f t="array" ref="B854">IF(OR(NOT($X$3="Pre-Defined"), ROW(B854) - ROW($B$10) &gt;= General!$D$7), "Unused", IF(CONCATENATE(C854:D854)="", "Required", IF(ISBLANK(C854), "Missing Source ID", IF(INDEX(Sources!$B$19:$B$1002, MATCH(C854, Sources!$C$19:$C$1002, 0))="Unused", "Source does not exist", IF(ISBLANK(D854), "Missing Post ID", IF(INDEX(Posts!$B$25:$B$1008, MATCH(D854, Posts!$D$25:$D$1008, 0))="Unused", "Post does not exist", "Valid"))))))</f>
        <v>Unused</v>
      </c>
      <c r="C854" s="193"/>
      <c r="D854" s="196"/>
    </row>
    <row r="855" ht="15.75" customHeight="1">
      <c r="B855" s="190" t="str">
        <f t="array" ref="B855">IF(OR(NOT($X$3="Pre-Defined"), ROW(B855) - ROW($B$10) &gt;= General!$D$7), "Unused", IF(CONCATENATE(C855:D855)="", "Required", IF(ISBLANK(C855), "Missing Source ID", IF(INDEX(Sources!$B$19:$B$1002, MATCH(C855, Sources!$C$19:$C$1002, 0))="Unused", "Source does not exist", IF(ISBLANK(D855), "Missing Post ID", IF(INDEX(Posts!$B$25:$B$1008, MATCH(D855, Posts!$D$25:$D$1008, 0))="Unused", "Post does not exist", "Valid"))))))</f>
        <v>Unused</v>
      </c>
      <c r="C855" s="212"/>
      <c r="D855" s="215"/>
    </row>
    <row r="856" ht="15.75" customHeight="1">
      <c r="B856" s="190" t="str">
        <f t="array" ref="B856">IF(OR(NOT($X$3="Pre-Defined"), ROW(B856) - ROW($B$10) &gt;= General!$D$7), "Unused", IF(CONCATENATE(C856:D856)="", "Required", IF(ISBLANK(C856), "Missing Source ID", IF(INDEX(Sources!$B$19:$B$1002, MATCH(C856, Sources!$C$19:$C$1002, 0))="Unused", "Source does not exist", IF(ISBLANK(D856), "Missing Post ID", IF(INDEX(Posts!$B$25:$B$1008, MATCH(D856, Posts!$D$25:$D$1008, 0))="Unused", "Post does not exist", "Valid"))))))</f>
        <v>Unused</v>
      </c>
      <c r="C856" s="193"/>
      <c r="D856" s="196"/>
    </row>
    <row r="857" ht="15.75" customHeight="1">
      <c r="B857" s="190" t="str">
        <f t="array" ref="B857">IF(OR(NOT($X$3="Pre-Defined"), ROW(B857) - ROW($B$10) &gt;= General!$D$7), "Unused", IF(CONCATENATE(C857:D857)="", "Required", IF(ISBLANK(C857), "Missing Source ID", IF(INDEX(Sources!$B$19:$B$1002, MATCH(C857, Sources!$C$19:$C$1002, 0))="Unused", "Source does not exist", IF(ISBLANK(D857), "Missing Post ID", IF(INDEX(Posts!$B$25:$B$1008, MATCH(D857, Posts!$D$25:$D$1008, 0))="Unused", "Post does not exist", "Valid"))))))</f>
        <v>Unused</v>
      </c>
      <c r="C857" s="212"/>
      <c r="D857" s="215"/>
    </row>
    <row r="858" ht="15.75" customHeight="1">
      <c r="B858" s="190" t="str">
        <f t="array" ref="B858">IF(OR(NOT($X$3="Pre-Defined"), ROW(B858) - ROW($B$10) &gt;= General!$D$7), "Unused", IF(CONCATENATE(C858:D858)="", "Required", IF(ISBLANK(C858), "Missing Source ID", IF(INDEX(Sources!$B$19:$B$1002, MATCH(C858, Sources!$C$19:$C$1002, 0))="Unused", "Source does not exist", IF(ISBLANK(D858), "Missing Post ID", IF(INDEX(Posts!$B$25:$B$1008, MATCH(D858, Posts!$D$25:$D$1008, 0))="Unused", "Post does not exist", "Valid"))))))</f>
        <v>Unused</v>
      </c>
      <c r="C858" s="193"/>
      <c r="D858" s="196"/>
    </row>
    <row r="859" ht="15.75" customHeight="1">
      <c r="B859" s="190" t="str">
        <f t="array" ref="B859">IF(OR(NOT($X$3="Pre-Defined"), ROW(B859) - ROW($B$10) &gt;= General!$D$7), "Unused", IF(CONCATENATE(C859:D859)="", "Required", IF(ISBLANK(C859), "Missing Source ID", IF(INDEX(Sources!$B$19:$B$1002, MATCH(C859, Sources!$C$19:$C$1002, 0))="Unused", "Source does not exist", IF(ISBLANK(D859), "Missing Post ID", IF(INDEX(Posts!$B$25:$B$1008, MATCH(D859, Posts!$D$25:$D$1008, 0))="Unused", "Post does not exist", "Valid"))))))</f>
        <v>Unused</v>
      </c>
      <c r="C859" s="212"/>
      <c r="D859" s="215"/>
    </row>
    <row r="860" ht="15.75" customHeight="1">
      <c r="B860" s="190" t="str">
        <f t="array" ref="B860">IF(OR(NOT($X$3="Pre-Defined"), ROW(B860) - ROW($B$10) &gt;= General!$D$7), "Unused", IF(CONCATENATE(C860:D860)="", "Required", IF(ISBLANK(C860), "Missing Source ID", IF(INDEX(Sources!$B$19:$B$1002, MATCH(C860, Sources!$C$19:$C$1002, 0))="Unused", "Source does not exist", IF(ISBLANK(D860), "Missing Post ID", IF(INDEX(Posts!$B$25:$B$1008, MATCH(D860, Posts!$D$25:$D$1008, 0))="Unused", "Post does not exist", "Valid"))))))</f>
        <v>Unused</v>
      </c>
      <c r="C860" s="193"/>
      <c r="D860" s="196"/>
    </row>
    <row r="861" ht="15.75" customHeight="1">
      <c r="B861" s="190" t="str">
        <f t="array" ref="B861">IF(OR(NOT($X$3="Pre-Defined"), ROW(B861) - ROW($B$10) &gt;= General!$D$7), "Unused", IF(CONCATENATE(C861:D861)="", "Required", IF(ISBLANK(C861), "Missing Source ID", IF(INDEX(Sources!$B$19:$B$1002, MATCH(C861, Sources!$C$19:$C$1002, 0))="Unused", "Source does not exist", IF(ISBLANK(D861), "Missing Post ID", IF(INDEX(Posts!$B$25:$B$1008, MATCH(D861, Posts!$D$25:$D$1008, 0))="Unused", "Post does not exist", "Valid"))))))</f>
        <v>Unused</v>
      </c>
      <c r="C861" s="212"/>
      <c r="D861" s="215"/>
    </row>
    <row r="862" ht="15.75" customHeight="1">
      <c r="B862" s="190" t="str">
        <f t="array" ref="B862">IF(OR(NOT($X$3="Pre-Defined"), ROW(B862) - ROW($B$10) &gt;= General!$D$7), "Unused", IF(CONCATENATE(C862:D862)="", "Required", IF(ISBLANK(C862), "Missing Source ID", IF(INDEX(Sources!$B$19:$B$1002, MATCH(C862, Sources!$C$19:$C$1002, 0))="Unused", "Source does not exist", IF(ISBLANK(D862), "Missing Post ID", IF(INDEX(Posts!$B$25:$B$1008, MATCH(D862, Posts!$D$25:$D$1008, 0))="Unused", "Post does not exist", "Valid"))))))</f>
        <v>Unused</v>
      </c>
      <c r="C862" s="193"/>
      <c r="D862" s="196"/>
    </row>
    <row r="863" ht="15.75" customHeight="1">
      <c r="B863" s="190" t="str">
        <f t="array" ref="B863">IF(OR(NOT($X$3="Pre-Defined"), ROW(B863) - ROW($B$10) &gt;= General!$D$7), "Unused", IF(CONCATENATE(C863:D863)="", "Required", IF(ISBLANK(C863), "Missing Source ID", IF(INDEX(Sources!$B$19:$B$1002, MATCH(C863, Sources!$C$19:$C$1002, 0))="Unused", "Source does not exist", IF(ISBLANK(D863), "Missing Post ID", IF(INDEX(Posts!$B$25:$B$1008, MATCH(D863, Posts!$D$25:$D$1008, 0))="Unused", "Post does not exist", "Valid"))))))</f>
        <v>Unused</v>
      </c>
      <c r="C863" s="212"/>
      <c r="D863" s="215"/>
    </row>
    <row r="864" ht="15.75" customHeight="1">
      <c r="B864" s="190" t="str">
        <f t="array" ref="B864">IF(OR(NOT($X$3="Pre-Defined"), ROW(B864) - ROW($B$10) &gt;= General!$D$7), "Unused", IF(CONCATENATE(C864:D864)="", "Required", IF(ISBLANK(C864), "Missing Source ID", IF(INDEX(Sources!$B$19:$B$1002, MATCH(C864, Sources!$C$19:$C$1002, 0))="Unused", "Source does not exist", IF(ISBLANK(D864), "Missing Post ID", IF(INDEX(Posts!$B$25:$B$1008, MATCH(D864, Posts!$D$25:$D$1008, 0))="Unused", "Post does not exist", "Valid"))))))</f>
        <v>Unused</v>
      </c>
      <c r="C864" s="193"/>
      <c r="D864" s="196"/>
    </row>
    <row r="865" ht="15.75" customHeight="1">
      <c r="B865" s="190" t="str">
        <f t="array" ref="B865">IF(OR(NOT($X$3="Pre-Defined"), ROW(B865) - ROW($B$10) &gt;= General!$D$7), "Unused", IF(CONCATENATE(C865:D865)="", "Required", IF(ISBLANK(C865), "Missing Source ID", IF(INDEX(Sources!$B$19:$B$1002, MATCH(C865, Sources!$C$19:$C$1002, 0))="Unused", "Source does not exist", IF(ISBLANK(D865), "Missing Post ID", IF(INDEX(Posts!$B$25:$B$1008, MATCH(D865, Posts!$D$25:$D$1008, 0))="Unused", "Post does not exist", "Valid"))))))</f>
        <v>Unused</v>
      </c>
      <c r="C865" s="212"/>
      <c r="D865" s="215"/>
    </row>
    <row r="866" ht="15.75" customHeight="1">
      <c r="B866" s="190" t="str">
        <f t="array" ref="B866">IF(OR(NOT($X$3="Pre-Defined"), ROW(B866) - ROW($B$10) &gt;= General!$D$7), "Unused", IF(CONCATENATE(C866:D866)="", "Required", IF(ISBLANK(C866), "Missing Source ID", IF(INDEX(Sources!$B$19:$B$1002, MATCH(C866, Sources!$C$19:$C$1002, 0))="Unused", "Source does not exist", IF(ISBLANK(D866), "Missing Post ID", IF(INDEX(Posts!$B$25:$B$1008, MATCH(D866, Posts!$D$25:$D$1008, 0))="Unused", "Post does not exist", "Valid"))))))</f>
        <v>Unused</v>
      </c>
      <c r="C866" s="193"/>
      <c r="D866" s="196"/>
    </row>
    <row r="867" ht="15.75" customHeight="1">
      <c r="B867" s="190" t="str">
        <f t="array" ref="B867">IF(OR(NOT($X$3="Pre-Defined"), ROW(B867) - ROW($B$10) &gt;= General!$D$7), "Unused", IF(CONCATENATE(C867:D867)="", "Required", IF(ISBLANK(C867), "Missing Source ID", IF(INDEX(Sources!$B$19:$B$1002, MATCH(C867, Sources!$C$19:$C$1002, 0))="Unused", "Source does not exist", IF(ISBLANK(D867), "Missing Post ID", IF(INDEX(Posts!$B$25:$B$1008, MATCH(D867, Posts!$D$25:$D$1008, 0))="Unused", "Post does not exist", "Valid"))))))</f>
        <v>Unused</v>
      </c>
      <c r="C867" s="212"/>
      <c r="D867" s="215"/>
    </row>
    <row r="868" ht="15.75" customHeight="1">
      <c r="B868" s="190" t="str">
        <f t="array" ref="B868">IF(OR(NOT($X$3="Pre-Defined"), ROW(B868) - ROW($B$10) &gt;= General!$D$7), "Unused", IF(CONCATENATE(C868:D868)="", "Required", IF(ISBLANK(C868), "Missing Source ID", IF(INDEX(Sources!$B$19:$B$1002, MATCH(C868, Sources!$C$19:$C$1002, 0))="Unused", "Source does not exist", IF(ISBLANK(D868), "Missing Post ID", IF(INDEX(Posts!$B$25:$B$1008, MATCH(D868, Posts!$D$25:$D$1008, 0))="Unused", "Post does not exist", "Valid"))))))</f>
        <v>Unused</v>
      </c>
      <c r="C868" s="193"/>
      <c r="D868" s="196"/>
    </row>
    <row r="869" ht="15.75" customHeight="1">
      <c r="B869" s="190" t="str">
        <f t="array" ref="B869">IF(OR(NOT($X$3="Pre-Defined"), ROW(B869) - ROW($B$10) &gt;= General!$D$7), "Unused", IF(CONCATENATE(C869:D869)="", "Required", IF(ISBLANK(C869), "Missing Source ID", IF(INDEX(Sources!$B$19:$B$1002, MATCH(C869, Sources!$C$19:$C$1002, 0))="Unused", "Source does not exist", IF(ISBLANK(D869), "Missing Post ID", IF(INDEX(Posts!$B$25:$B$1008, MATCH(D869, Posts!$D$25:$D$1008, 0))="Unused", "Post does not exist", "Valid"))))))</f>
        <v>Unused</v>
      </c>
      <c r="C869" s="212"/>
      <c r="D869" s="215"/>
    </row>
    <row r="870" ht="15.75" customHeight="1">
      <c r="B870" s="190" t="str">
        <f t="array" ref="B870">IF(OR(NOT($X$3="Pre-Defined"), ROW(B870) - ROW($B$10) &gt;= General!$D$7), "Unused", IF(CONCATENATE(C870:D870)="", "Required", IF(ISBLANK(C870), "Missing Source ID", IF(INDEX(Sources!$B$19:$B$1002, MATCH(C870, Sources!$C$19:$C$1002, 0))="Unused", "Source does not exist", IF(ISBLANK(D870), "Missing Post ID", IF(INDEX(Posts!$B$25:$B$1008, MATCH(D870, Posts!$D$25:$D$1008, 0))="Unused", "Post does not exist", "Valid"))))))</f>
        <v>Unused</v>
      </c>
      <c r="C870" s="193"/>
      <c r="D870" s="196"/>
    </row>
    <row r="871" ht="15.75" customHeight="1">
      <c r="B871" s="190" t="str">
        <f t="array" ref="B871">IF(OR(NOT($X$3="Pre-Defined"), ROW(B871) - ROW($B$10) &gt;= General!$D$7), "Unused", IF(CONCATENATE(C871:D871)="", "Required", IF(ISBLANK(C871), "Missing Source ID", IF(INDEX(Sources!$B$19:$B$1002, MATCH(C871, Sources!$C$19:$C$1002, 0))="Unused", "Source does not exist", IF(ISBLANK(D871), "Missing Post ID", IF(INDEX(Posts!$B$25:$B$1008, MATCH(D871, Posts!$D$25:$D$1008, 0))="Unused", "Post does not exist", "Valid"))))))</f>
        <v>Unused</v>
      </c>
      <c r="C871" s="212"/>
      <c r="D871" s="215"/>
    </row>
    <row r="872" ht="15.75" customHeight="1">
      <c r="B872" s="190" t="str">
        <f t="array" ref="B872">IF(OR(NOT($X$3="Pre-Defined"), ROW(B872) - ROW($B$10) &gt;= General!$D$7), "Unused", IF(CONCATENATE(C872:D872)="", "Required", IF(ISBLANK(C872), "Missing Source ID", IF(INDEX(Sources!$B$19:$B$1002, MATCH(C872, Sources!$C$19:$C$1002, 0))="Unused", "Source does not exist", IF(ISBLANK(D872), "Missing Post ID", IF(INDEX(Posts!$B$25:$B$1008, MATCH(D872, Posts!$D$25:$D$1008, 0))="Unused", "Post does not exist", "Valid"))))))</f>
        <v>Unused</v>
      </c>
      <c r="C872" s="193"/>
      <c r="D872" s="196"/>
    </row>
    <row r="873" ht="15.75" customHeight="1">
      <c r="B873" s="190" t="str">
        <f t="array" ref="B873">IF(OR(NOT($X$3="Pre-Defined"), ROW(B873) - ROW($B$10) &gt;= General!$D$7), "Unused", IF(CONCATENATE(C873:D873)="", "Required", IF(ISBLANK(C873), "Missing Source ID", IF(INDEX(Sources!$B$19:$B$1002, MATCH(C873, Sources!$C$19:$C$1002, 0))="Unused", "Source does not exist", IF(ISBLANK(D873), "Missing Post ID", IF(INDEX(Posts!$B$25:$B$1008, MATCH(D873, Posts!$D$25:$D$1008, 0))="Unused", "Post does not exist", "Valid"))))))</f>
        <v>Unused</v>
      </c>
      <c r="C873" s="212"/>
      <c r="D873" s="215"/>
    </row>
    <row r="874" ht="15.75" customHeight="1">
      <c r="B874" s="190" t="str">
        <f t="array" ref="B874">IF(OR(NOT($X$3="Pre-Defined"), ROW(B874) - ROW($B$10) &gt;= General!$D$7), "Unused", IF(CONCATENATE(C874:D874)="", "Required", IF(ISBLANK(C874), "Missing Source ID", IF(INDEX(Sources!$B$19:$B$1002, MATCH(C874, Sources!$C$19:$C$1002, 0))="Unused", "Source does not exist", IF(ISBLANK(D874), "Missing Post ID", IF(INDEX(Posts!$B$25:$B$1008, MATCH(D874, Posts!$D$25:$D$1008, 0))="Unused", "Post does not exist", "Valid"))))))</f>
        <v>Unused</v>
      </c>
      <c r="C874" s="193"/>
      <c r="D874" s="196"/>
    </row>
    <row r="875" ht="15.75" customHeight="1">
      <c r="B875" s="190" t="str">
        <f t="array" ref="B875">IF(OR(NOT($X$3="Pre-Defined"), ROW(B875) - ROW($B$10) &gt;= General!$D$7), "Unused", IF(CONCATENATE(C875:D875)="", "Required", IF(ISBLANK(C875), "Missing Source ID", IF(INDEX(Sources!$B$19:$B$1002, MATCH(C875, Sources!$C$19:$C$1002, 0))="Unused", "Source does not exist", IF(ISBLANK(D875), "Missing Post ID", IF(INDEX(Posts!$B$25:$B$1008, MATCH(D875, Posts!$D$25:$D$1008, 0))="Unused", "Post does not exist", "Valid"))))))</f>
        <v>Unused</v>
      </c>
      <c r="C875" s="212"/>
      <c r="D875" s="215"/>
    </row>
    <row r="876" ht="15.75" customHeight="1">
      <c r="B876" s="190" t="str">
        <f t="array" ref="B876">IF(OR(NOT($X$3="Pre-Defined"), ROW(B876) - ROW($B$10) &gt;= General!$D$7), "Unused", IF(CONCATENATE(C876:D876)="", "Required", IF(ISBLANK(C876), "Missing Source ID", IF(INDEX(Sources!$B$19:$B$1002, MATCH(C876, Sources!$C$19:$C$1002, 0))="Unused", "Source does not exist", IF(ISBLANK(D876), "Missing Post ID", IF(INDEX(Posts!$B$25:$B$1008, MATCH(D876, Posts!$D$25:$D$1008, 0))="Unused", "Post does not exist", "Valid"))))))</f>
        <v>Unused</v>
      </c>
      <c r="C876" s="193"/>
      <c r="D876" s="196"/>
    </row>
    <row r="877" ht="15.75" customHeight="1">
      <c r="B877" s="190" t="str">
        <f t="array" ref="B877">IF(OR(NOT($X$3="Pre-Defined"), ROW(B877) - ROW($B$10) &gt;= General!$D$7), "Unused", IF(CONCATENATE(C877:D877)="", "Required", IF(ISBLANK(C877), "Missing Source ID", IF(INDEX(Sources!$B$19:$B$1002, MATCH(C877, Sources!$C$19:$C$1002, 0))="Unused", "Source does not exist", IF(ISBLANK(D877), "Missing Post ID", IF(INDEX(Posts!$B$25:$B$1008, MATCH(D877, Posts!$D$25:$D$1008, 0))="Unused", "Post does not exist", "Valid"))))))</f>
        <v>Unused</v>
      </c>
      <c r="C877" s="212"/>
      <c r="D877" s="215"/>
    </row>
    <row r="878" ht="15.75" customHeight="1">
      <c r="B878" s="190" t="str">
        <f t="array" ref="B878">IF(OR(NOT($X$3="Pre-Defined"), ROW(B878) - ROW($B$10) &gt;= General!$D$7), "Unused", IF(CONCATENATE(C878:D878)="", "Required", IF(ISBLANK(C878), "Missing Source ID", IF(INDEX(Sources!$B$19:$B$1002, MATCH(C878, Sources!$C$19:$C$1002, 0))="Unused", "Source does not exist", IF(ISBLANK(D878), "Missing Post ID", IF(INDEX(Posts!$B$25:$B$1008, MATCH(D878, Posts!$D$25:$D$1008, 0))="Unused", "Post does not exist", "Valid"))))))</f>
        <v>Unused</v>
      </c>
      <c r="C878" s="193"/>
      <c r="D878" s="196"/>
    </row>
    <row r="879" ht="15.75" customHeight="1">
      <c r="B879" s="190" t="str">
        <f t="array" ref="B879">IF(OR(NOT($X$3="Pre-Defined"), ROW(B879) - ROW($B$10) &gt;= General!$D$7), "Unused", IF(CONCATENATE(C879:D879)="", "Required", IF(ISBLANK(C879), "Missing Source ID", IF(INDEX(Sources!$B$19:$B$1002, MATCH(C879, Sources!$C$19:$C$1002, 0))="Unused", "Source does not exist", IF(ISBLANK(D879), "Missing Post ID", IF(INDEX(Posts!$B$25:$B$1008, MATCH(D879, Posts!$D$25:$D$1008, 0))="Unused", "Post does not exist", "Valid"))))))</f>
        <v>Unused</v>
      </c>
      <c r="C879" s="212"/>
      <c r="D879" s="215"/>
    </row>
    <row r="880" ht="15.75" customHeight="1">
      <c r="B880" s="190" t="str">
        <f t="array" ref="B880">IF(OR(NOT($X$3="Pre-Defined"), ROW(B880) - ROW($B$10) &gt;= General!$D$7), "Unused", IF(CONCATENATE(C880:D880)="", "Required", IF(ISBLANK(C880), "Missing Source ID", IF(INDEX(Sources!$B$19:$B$1002, MATCH(C880, Sources!$C$19:$C$1002, 0))="Unused", "Source does not exist", IF(ISBLANK(D880), "Missing Post ID", IF(INDEX(Posts!$B$25:$B$1008, MATCH(D880, Posts!$D$25:$D$1008, 0))="Unused", "Post does not exist", "Valid"))))))</f>
        <v>Unused</v>
      </c>
      <c r="C880" s="193"/>
      <c r="D880" s="196"/>
    </row>
    <row r="881" ht="15.75" customHeight="1">
      <c r="B881" s="190" t="str">
        <f t="array" ref="B881">IF(OR(NOT($X$3="Pre-Defined"), ROW(B881) - ROW($B$10) &gt;= General!$D$7), "Unused", IF(CONCATENATE(C881:D881)="", "Required", IF(ISBLANK(C881), "Missing Source ID", IF(INDEX(Sources!$B$19:$B$1002, MATCH(C881, Sources!$C$19:$C$1002, 0))="Unused", "Source does not exist", IF(ISBLANK(D881), "Missing Post ID", IF(INDEX(Posts!$B$25:$B$1008, MATCH(D881, Posts!$D$25:$D$1008, 0))="Unused", "Post does not exist", "Valid"))))))</f>
        <v>Unused</v>
      </c>
      <c r="C881" s="212"/>
      <c r="D881" s="215"/>
    </row>
    <row r="882" ht="15.75" customHeight="1">
      <c r="B882" s="190" t="str">
        <f t="array" ref="B882">IF(OR(NOT($X$3="Pre-Defined"), ROW(B882) - ROW($B$10) &gt;= General!$D$7), "Unused", IF(CONCATENATE(C882:D882)="", "Required", IF(ISBLANK(C882), "Missing Source ID", IF(INDEX(Sources!$B$19:$B$1002, MATCH(C882, Sources!$C$19:$C$1002, 0))="Unused", "Source does not exist", IF(ISBLANK(D882), "Missing Post ID", IF(INDEX(Posts!$B$25:$B$1008, MATCH(D882, Posts!$D$25:$D$1008, 0))="Unused", "Post does not exist", "Valid"))))))</f>
        <v>Unused</v>
      </c>
      <c r="C882" s="193"/>
      <c r="D882" s="196"/>
    </row>
    <row r="883" ht="15.75" customHeight="1">
      <c r="B883" s="190" t="str">
        <f t="array" ref="B883">IF(OR(NOT($X$3="Pre-Defined"), ROW(B883) - ROW($B$10) &gt;= General!$D$7), "Unused", IF(CONCATENATE(C883:D883)="", "Required", IF(ISBLANK(C883), "Missing Source ID", IF(INDEX(Sources!$B$19:$B$1002, MATCH(C883, Sources!$C$19:$C$1002, 0))="Unused", "Source does not exist", IF(ISBLANK(D883), "Missing Post ID", IF(INDEX(Posts!$B$25:$B$1008, MATCH(D883, Posts!$D$25:$D$1008, 0))="Unused", "Post does not exist", "Valid"))))))</f>
        <v>Unused</v>
      </c>
      <c r="C883" s="212"/>
      <c r="D883" s="215"/>
    </row>
    <row r="884" ht="15.75" customHeight="1">
      <c r="B884" s="190" t="str">
        <f t="array" ref="B884">IF(OR(NOT($X$3="Pre-Defined"), ROW(B884) - ROW($B$10) &gt;= General!$D$7), "Unused", IF(CONCATENATE(C884:D884)="", "Required", IF(ISBLANK(C884), "Missing Source ID", IF(INDEX(Sources!$B$19:$B$1002, MATCH(C884, Sources!$C$19:$C$1002, 0))="Unused", "Source does not exist", IF(ISBLANK(D884), "Missing Post ID", IF(INDEX(Posts!$B$25:$B$1008, MATCH(D884, Posts!$D$25:$D$1008, 0))="Unused", "Post does not exist", "Valid"))))))</f>
        <v>Unused</v>
      </c>
      <c r="C884" s="193"/>
      <c r="D884" s="196"/>
    </row>
    <row r="885" ht="15.75" customHeight="1">
      <c r="B885" s="190" t="str">
        <f t="array" ref="B885">IF(OR(NOT($X$3="Pre-Defined"), ROW(B885) - ROW($B$10) &gt;= General!$D$7), "Unused", IF(CONCATENATE(C885:D885)="", "Required", IF(ISBLANK(C885), "Missing Source ID", IF(INDEX(Sources!$B$19:$B$1002, MATCH(C885, Sources!$C$19:$C$1002, 0))="Unused", "Source does not exist", IF(ISBLANK(D885), "Missing Post ID", IF(INDEX(Posts!$B$25:$B$1008, MATCH(D885, Posts!$D$25:$D$1008, 0))="Unused", "Post does not exist", "Valid"))))))</f>
        <v>Unused</v>
      </c>
      <c r="C885" s="212"/>
      <c r="D885" s="215"/>
    </row>
    <row r="886" ht="15.75" customHeight="1">
      <c r="B886" s="190" t="str">
        <f t="array" ref="B886">IF(OR(NOT($X$3="Pre-Defined"), ROW(B886) - ROW($B$10) &gt;= General!$D$7), "Unused", IF(CONCATENATE(C886:D886)="", "Required", IF(ISBLANK(C886), "Missing Source ID", IF(INDEX(Sources!$B$19:$B$1002, MATCH(C886, Sources!$C$19:$C$1002, 0))="Unused", "Source does not exist", IF(ISBLANK(D886), "Missing Post ID", IF(INDEX(Posts!$B$25:$B$1008, MATCH(D886, Posts!$D$25:$D$1008, 0))="Unused", "Post does not exist", "Valid"))))))</f>
        <v>Unused</v>
      </c>
      <c r="C886" s="193"/>
      <c r="D886" s="196"/>
    </row>
    <row r="887" ht="15.75" customHeight="1">
      <c r="B887" s="190" t="str">
        <f t="array" ref="B887">IF(OR(NOT($X$3="Pre-Defined"), ROW(B887) - ROW($B$10) &gt;= General!$D$7), "Unused", IF(CONCATENATE(C887:D887)="", "Required", IF(ISBLANK(C887), "Missing Source ID", IF(INDEX(Sources!$B$19:$B$1002, MATCH(C887, Sources!$C$19:$C$1002, 0))="Unused", "Source does not exist", IF(ISBLANK(D887), "Missing Post ID", IF(INDEX(Posts!$B$25:$B$1008, MATCH(D887, Posts!$D$25:$D$1008, 0))="Unused", "Post does not exist", "Valid"))))))</f>
        <v>Unused</v>
      </c>
      <c r="C887" s="212"/>
      <c r="D887" s="215"/>
    </row>
    <row r="888" ht="15.75" customHeight="1">
      <c r="B888" s="190" t="str">
        <f t="array" ref="B888">IF(OR(NOT($X$3="Pre-Defined"), ROW(B888) - ROW($B$10) &gt;= General!$D$7), "Unused", IF(CONCATENATE(C888:D888)="", "Required", IF(ISBLANK(C888), "Missing Source ID", IF(INDEX(Sources!$B$19:$B$1002, MATCH(C888, Sources!$C$19:$C$1002, 0))="Unused", "Source does not exist", IF(ISBLANK(D888), "Missing Post ID", IF(INDEX(Posts!$B$25:$B$1008, MATCH(D888, Posts!$D$25:$D$1008, 0))="Unused", "Post does not exist", "Valid"))))))</f>
        <v>Unused</v>
      </c>
      <c r="C888" s="193"/>
      <c r="D888" s="196"/>
    </row>
    <row r="889" ht="15.75" customHeight="1">
      <c r="B889" s="190" t="str">
        <f t="array" ref="B889">IF(OR(NOT($X$3="Pre-Defined"), ROW(B889) - ROW($B$10) &gt;= General!$D$7), "Unused", IF(CONCATENATE(C889:D889)="", "Required", IF(ISBLANK(C889), "Missing Source ID", IF(INDEX(Sources!$B$19:$B$1002, MATCH(C889, Sources!$C$19:$C$1002, 0))="Unused", "Source does not exist", IF(ISBLANK(D889), "Missing Post ID", IF(INDEX(Posts!$B$25:$B$1008, MATCH(D889, Posts!$D$25:$D$1008, 0))="Unused", "Post does not exist", "Valid"))))))</f>
        <v>Unused</v>
      </c>
      <c r="C889" s="212"/>
      <c r="D889" s="215"/>
    </row>
    <row r="890" ht="15.75" customHeight="1">
      <c r="B890" s="190" t="str">
        <f t="array" ref="B890">IF(OR(NOT($X$3="Pre-Defined"), ROW(B890) - ROW($B$10) &gt;= General!$D$7), "Unused", IF(CONCATENATE(C890:D890)="", "Required", IF(ISBLANK(C890), "Missing Source ID", IF(INDEX(Sources!$B$19:$B$1002, MATCH(C890, Sources!$C$19:$C$1002, 0))="Unused", "Source does not exist", IF(ISBLANK(D890), "Missing Post ID", IF(INDEX(Posts!$B$25:$B$1008, MATCH(D890, Posts!$D$25:$D$1008, 0))="Unused", "Post does not exist", "Valid"))))))</f>
        <v>Unused</v>
      </c>
      <c r="C890" s="193"/>
      <c r="D890" s="196"/>
    </row>
    <row r="891" ht="15.75" customHeight="1">
      <c r="B891" s="190" t="str">
        <f t="array" ref="B891">IF(OR(NOT($X$3="Pre-Defined"), ROW(B891) - ROW($B$10) &gt;= General!$D$7), "Unused", IF(CONCATENATE(C891:D891)="", "Required", IF(ISBLANK(C891), "Missing Source ID", IF(INDEX(Sources!$B$19:$B$1002, MATCH(C891, Sources!$C$19:$C$1002, 0))="Unused", "Source does not exist", IF(ISBLANK(D891), "Missing Post ID", IF(INDEX(Posts!$B$25:$B$1008, MATCH(D891, Posts!$D$25:$D$1008, 0))="Unused", "Post does not exist", "Valid"))))))</f>
        <v>Unused</v>
      </c>
      <c r="C891" s="212"/>
      <c r="D891" s="215"/>
    </row>
    <row r="892" ht="15.75" customHeight="1">
      <c r="B892" s="190" t="str">
        <f t="array" ref="B892">IF(OR(NOT($X$3="Pre-Defined"), ROW(B892) - ROW($B$10) &gt;= General!$D$7), "Unused", IF(CONCATENATE(C892:D892)="", "Required", IF(ISBLANK(C892), "Missing Source ID", IF(INDEX(Sources!$B$19:$B$1002, MATCH(C892, Sources!$C$19:$C$1002, 0))="Unused", "Source does not exist", IF(ISBLANK(D892), "Missing Post ID", IF(INDEX(Posts!$B$25:$B$1008, MATCH(D892, Posts!$D$25:$D$1008, 0))="Unused", "Post does not exist", "Valid"))))))</f>
        <v>Unused</v>
      </c>
      <c r="C892" s="193"/>
      <c r="D892" s="196"/>
    </row>
    <row r="893" ht="15.75" customHeight="1">
      <c r="B893" s="190" t="str">
        <f t="array" ref="B893">IF(OR(NOT($X$3="Pre-Defined"), ROW(B893) - ROW($B$10) &gt;= General!$D$7), "Unused", IF(CONCATENATE(C893:D893)="", "Required", IF(ISBLANK(C893), "Missing Source ID", IF(INDEX(Sources!$B$19:$B$1002, MATCH(C893, Sources!$C$19:$C$1002, 0))="Unused", "Source does not exist", IF(ISBLANK(D893), "Missing Post ID", IF(INDEX(Posts!$B$25:$B$1008, MATCH(D893, Posts!$D$25:$D$1008, 0))="Unused", "Post does not exist", "Valid"))))))</f>
        <v>Unused</v>
      </c>
      <c r="C893" s="212"/>
      <c r="D893" s="215"/>
    </row>
    <row r="894" ht="15.75" customHeight="1">
      <c r="B894" s="190" t="str">
        <f t="array" ref="B894">IF(OR(NOT($X$3="Pre-Defined"), ROW(B894) - ROW($B$10) &gt;= General!$D$7), "Unused", IF(CONCATENATE(C894:D894)="", "Required", IF(ISBLANK(C894), "Missing Source ID", IF(INDEX(Sources!$B$19:$B$1002, MATCH(C894, Sources!$C$19:$C$1002, 0))="Unused", "Source does not exist", IF(ISBLANK(D894), "Missing Post ID", IF(INDEX(Posts!$B$25:$B$1008, MATCH(D894, Posts!$D$25:$D$1008, 0))="Unused", "Post does not exist", "Valid"))))))</f>
        <v>Unused</v>
      </c>
      <c r="C894" s="193"/>
      <c r="D894" s="196"/>
    </row>
    <row r="895" ht="15.75" customHeight="1">
      <c r="B895" s="190" t="str">
        <f t="array" ref="B895">IF(OR(NOT($X$3="Pre-Defined"), ROW(B895) - ROW($B$10) &gt;= General!$D$7), "Unused", IF(CONCATENATE(C895:D895)="", "Required", IF(ISBLANK(C895), "Missing Source ID", IF(INDEX(Sources!$B$19:$B$1002, MATCH(C895, Sources!$C$19:$C$1002, 0))="Unused", "Source does not exist", IF(ISBLANK(D895), "Missing Post ID", IF(INDEX(Posts!$B$25:$B$1008, MATCH(D895, Posts!$D$25:$D$1008, 0))="Unused", "Post does not exist", "Valid"))))))</f>
        <v>Unused</v>
      </c>
      <c r="C895" s="212"/>
      <c r="D895" s="215"/>
    </row>
    <row r="896" ht="15.75" customHeight="1">
      <c r="B896" s="190" t="str">
        <f t="array" ref="B896">IF(OR(NOT($X$3="Pre-Defined"), ROW(B896) - ROW($B$10) &gt;= General!$D$7), "Unused", IF(CONCATENATE(C896:D896)="", "Required", IF(ISBLANK(C896), "Missing Source ID", IF(INDEX(Sources!$B$19:$B$1002, MATCH(C896, Sources!$C$19:$C$1002, 0))="Unused", "Source does not exist", IF(ISBLANK(D896), "Missing Post ID", IF(INDEX(Posts!$B$25:$B$1008, MATCH(D896, Posts!$D$25:$D$1008, 0))="Unused", "Post does not exist", "Valid"))))))</f>
        <v>Unused</v>
      </c>
      <c r="C896" s="193"/>
      <c r="D896" s="196"/>
    </row>
    <row r="897" ht="15.75" customHeight="1">
      <c r="B897" s="190" t="str">
        <f t="array" ref="B897">IF(OR(NOT($X$3="Pre-Defined"), ROW(B897) - ROW($B$10) &gt;= General!$D$7), "Unused", IF(CONCATENATE(C897:D897)="", "Required", IF(ISBLANK(C897), "Missing Source ID", IF(INDEX(Sources!$B$19:$B$1002, MATCH(C897, Sources!$C$19:$C$1002, 0))="Unused", "Source does not exist", IF(ISBLANK(D897), "Missing Post ID", IF(INDEX(Posts!$B$25:$B$1008, MATCH(D897, Posts!$D$25:$D$1008, 0))="Unused", "Post does not exist", "Valid"))))))</f>
        <v>Unused</v>
      </c>
      <c r="C897" s="212"/>
      <c r="D897" s="215"/>
    </row>
    <row r="898" ht="15.75" customHeight="1">
      <c r="B898" s="190" t="str">
        <f t="array" ref="B898">IF(OR(NOT($X$3="Pre-Defined"), ROW(B898) - ROW($B$10) &gt;= General!$D$7), "Unused", IF(CONCATENATE(C898:D898)="", "Required", IF(ISBLANK(C898), "Missing Source ID", IF(INDEX(Sources!$B$19:$B$1002, MATCH(C898, Sources!$C$19:$C$1002, 0))="Unused", "Source does not exist", IF(ISBLANK(D898), "Missing Post ID", IF(INDEX(Posts!$B$25:$B$1008, MATCH(D898, Posts!$D$25:$D$1008, 0))="Unused", "Post does not exist", "Valid"))))))</f>
        <v>Unused</v>
      </c>
      <c r="C898" s="193"/>
      <c r="D898" s="196"/>
    </row>
    <row r="899" ht="15.75" customHeight="1">
      <c r="B899" s="190" t="str">
        <f t="array" ref="B899">IF(OR(NOT($X$3="Pre-Defined"), ROW(B899) - ROW($B$10) &gt;= General!$D$7), "Unused", IF(CONCATENATE(C899:D899)="", "Required", IF(ISBLANK(C899), "Missing Source ID", IF(INDEX(Sources!$B$19:$B$1002, MATCH(C899, Sources!$C$19:$C$1002, 0))="Unused", "Source does not exist", IF(ISBLANK(D899), "Missing Post ID", IF(INDEX(Posts!$B$25:$B$1008, MATCH(D899, Posts!$D$25:$D$1008, 0))="Unused", "Post does not exist", "Valid"))))))</f>
        <v>Unused</v>
      </c>
      <c r="C899" s="212"/>
      <c r="D899" s="215"/>
    </row>
    <row r="900" ht="15.75" customHeight="1">
      <c r="B900" s="190" t="str">
        <f t="array" ref="B900">IF(OR(NOT($X$3="Pre-Defined"), ROW(B900) - ROW($B$10) &gt;= General!$D$7), "Unused", IF(CONCATENATE(C900:D900)="", "Required", IF(ISBLANK(C900), "Missing Source ID", IF(INDEX(Sources!$B$19:$B$1002, MATCH(C900, Sources!$C$19:$C$1002, 0))="Unused", "Source does not exist", IF(ISBLANK(D900), "Missing Post ID", IF(INDEX(Posts!$B$25:$B$1008, MATCH(D900, Posts!$D$25:$D$1008, 0))="Unused", "Post does not exist", "Valid"))))))</f>
        <v>Unused</v>
      </c>
      <c r="C900" s="193"/>
      <c r="D900" s="196"/>
    </row>
    <row r="901" ht="15.75" customHeight="1">
      <c r="B901" s="190" t="str">
        <f t="array" ref="B901">IF(OR(NOT($X$3="Pre-Defined"), ROW(B901) - ROW($B$10) &gt;= General!$D$7), "Unused", IF(CONCATENATE(C901:D901)="", "Required", IF(ISBLANK(C901), "Missing Source ID", IF(INDEX(Sources!$B$19:$B$1002, MATCH(C901, Sources!$C$19:$C$1002, 0))="Unused", "Source does not exist", IF(ISBLANK(D901), "Missing Post ID", IF(INDEX(Posts!$B$25:$B$1008, MATCH(D901, Posts!$D$25:$D$1008, 0))="Unused", "Post does not exist", "Valid"))))))</f>
        <v>Unused</v>
      </c>
      <c r="C901" s="212"/>
      <c r="D901" s="215"/>
    </row>
    <row r="902" ht="15.75" customHeight="1">
      <c r="B902" s="190" t="str">
        <f t="array" ref="B902">IF(OR(NOT($X$3="Pre-Defined"), ROW(B902) - ROW($B$10) &gt;= General!$D$7), "Unused", IF(CONCATENATE(C902:D902)="", "Required", IF(ISBLANK(C902), "Missing Source ID", IF(INDEX(Sources!$B$19:$B$1002, MATCH(C902, Sources!$C$19:$C$1002, 0))="Unused", "Source does not exist", IF(ISBLANK(D902), "Missing Post ID", IF(INDEX(Posts!$B$25:$B$1008, MATCH(D902, Posts!$D$25:$D$1008, 0))="Unused", "Post does not exist", "Valid"))))))</f>
        <v>Unused</v>
      </c>
      <c r="C902" s="193"/>
      <c r="D902" s="196"/>
    </row>
    <row r="903" ht="15.75" customHeight="1">
      <c r="B903" s="190" t="str">
        <f t="array" ref="B903">IF(OR(NOT($X$3="Pre-Defined"), ROW(B903) - ROW($B$10) &gt;= General!$D$7), "Unused", IF(CONCATENATE(C903:D903)="", "Required", IF(ISBLANK(C903), "Missing Source ID", IF(INDEX(Sources!$B$19:$B$1002, MATCH(C903, Sources!$C$19:$C$1002, 0))="Unused", "Source does not exist", IF(ISBLANK(D903), "Missing Post ID", IF(INDEX(Posts!$B$25:$B$1008, MATCH(D903, Posts!$D$25:$D$1008, 0))="Unused", "Post does not exist", "Valid"))))))</f>
        <v>Unused</v>
      </c>
      <c r="C903" s="212"/>
      <c r="D903" s="215"/>
    </row>
    <row r="904" ht="15.75" customHeight="1">
      <c r="B904" s="190" t="str">
        <f t="array" ref="B904">IF(OR(NOT($X$3="Pre-Defined"), ROW(B904) - ROW($B$10) &gt;= General!$D$7), "Unused", IF(CONCATENATE(C904:D904)="", "Required", IF(ISBLANK(C904), "Missing Source ID", IF(INDEX(Sources!$B$19:$B$1002, MATCH(C904, Sources!$C$19:$C$1002, 0))="Unused", "Source does not exist", IF(ISBLANK(D904), "Missing Post ID", IF(INDEX(Posts!$B$25:$B$1008, MATCH(D904, Posts!$D$25:$D$1008, 0))="Unused", "Post does not exist", "Valid"))))))</f>
        <v>Unused</v>
      </c>
      <c r="C904" s="193"/>
      <c r="D904" s="196"/>
    </row>
    <row r="905" ht="15.75" customHeight="1">
      <c r="B905" s="190" t="str">
        <f t="array" ref="B905">IF(OR(NOT($X$3="Pre-Defined"), ROW(B905) - ROW($B$10) &gt;= General!$D$7), "Unused", IF(CONCATENATE(C905:D905)="", "Required", IF(ISBLANK(C905), "Missing Source ID", IF(INDEX(Sources!$B$19:$B$1002, MATCH(C905, Sources!$C$19:$C$1002, 0))="Unused", "Source does not exist", IF(ISBLANK(D905), "Missing Post ID", IF(INDEX(Posts!$B$25:$B$1008, MATCH(D905, Posts!$D$25:$D$1008, 0))="Unused", "Post does not exist", "Valid"))))))</f>
        <v>Unused</v>
      </c>
      <c r="C905" s="212"/>
      <c r="D905" s="215"/>
    </row>
    <row r="906" ht="15.75" customHeight="1">
      <c r="B906" s="190" t="str">
        <f t="array" ref="B906">IF(OR(NOT($X$3="Pre-Defined"), ROW(B906) - ROW($B$10) &gt;= General!$D$7), "Unused", IF(CONCATENATE(C906:D906)="", "Required", IF(ISBLANK(C906), "Missing Source ID", IF(INDEX(Sources!$B$19:$B$1002, MATCH(C906, Sources!$C$19:$C$1002, 0))="Unused", "Source does not exist", IF(ISBLANK(D906), "Missing Post ID", IF(INDEX(Posts!$B$25:$B$1008, MATCH(D906, Posts!$D$25:$D$1008, 0))="Unused", "Post does not exist", "Valid"))))))</f>
        <v>Unused</v>
      </c>
      <c r="C906" s="193"/>
      <c r="D906" s="196"/>
    </row>
    <row r="907" ht="15.75" customHeight="1">
      <c r="B907" s="190" t="str">
        <f t="array" ref="B907">IF(OR(NOT($X$3="Pre-Defined"), ROW(B907) - ROW($B$10) &gt;= General!$D$7), "Unused", IF(CONCATENATE(C907:D907)="", "Required", IF(ISBLANK(C907), "Missing Source ID", IF(INDEX(Sources!$B$19:$B$1002, MATCH(C907, Sources!$C$19:$C$1002, 0))="Unused", "Source does not exist", IF(ISBLANK(D907), "Missing Post ID", IF(INDEX(Posts!$B$25:$B$1008, MATCH(D907, Posts!$D$25:$D$1008, 0))="Unused", "Post does not exist", "Valid"))))))</f>
        <v>Unused</v>
      </c>
      <c r="C907" s="212"/>
      <c r="D907" s="215"/>
    </row>
    <row r="908" ht="15.75" customHeight="1">
      <c r="B908" s="190" t="str">
        <f t="array" ref="B908">IF(OR(NOT($X$3="Pre-Defined"), ROW(B908) - ROW($B$10) &gt;= General!$D$7), "Unused", IF(CONCATENATE(C908:D908)="", "Required", IF(ISBLANK(C908), "Missing Source ID", IF(INDEX(Sources!$B$19:$B$1002, MATCH(C908, Sources!$C$19:$C$1002, 0))="Unused", "Source does not exist", IF(ISBLANK(D908), "Missing Post ID", IF(INDEX(Posts!$B$25:$B$1008, MATCH(D908, Posts!$D$25:$D$1008, 0))="Unused", "Post does not exist", "Valid"))))))</f>
        <v>Unused</v>
      </c>
      <c r="C908" s="193"/>
      <c r="D908" s="196"/>
    </row>
    <row r="909" ht="15.75" customHeight="1">
      <c r="B909" s="190" t="str">
        <f t="array" ref="B909">IF(OR(NOT($X$3="Pre-Defined"), ROW(B909) - ROW($B$10) &gt;= General!$D$7), "Unused", IF(CONCATENATE(C909:D909)="", "Required", IF(ISBLANK(C909), "Missing Source ID", IF(INDEX(Sources!$B$19:$B$1002, MATCH(C909, Sources!$C$19:$C$1002, 0))="Unused", "Source does not exist", IF(ISBLANK(D909), "Missing Post ID", IF(INDEX(Posts!$B$25:$B$1008, MATCH(D909, Posts!$D$25:$D$1008, 0))="Unused", "Post does not exist", "Valid"))))))</f>
        <v>Unused</v>
      </c>
      <c r="C909" s="212"/>
      <c r="D909" s="215"/>
    </row>
    <row r="910" ht="15.75" customHeight="1">
      <c r="B910" s="190" t="str">
        <f t="array" ref="B910">IF(OR(NOT($X$3="Pre-Defined"), ROW(B910) - ROW($B$10) &gt;= General!$D$7), "Unused", IF(CONCATENATE(C910:D910)="", "Required", IF(ISBLANK(C910), "Missing Source ID", IF(INDEX(Sources!$B$19:$B$1002, MATCH(C910, Sources!$C$19:$C$1002, 0))="Unused", "Source does not exist", IF(ISBLANK(D910), "Missing Post ID", IF(INDEX(Posts!$B$25:$B$1008, MATCH(D910, Posts!$D$25:$D$1008, 0))="Unused", "Post does not exist", "Valid"))))))</f>
        <v>Unused</v>
      </c>
      <c r="C910" s="193"/>
      <c r="D910" s="196"/>
    </row>
    <row r="911" ht="15.75" customHeight="1">
      <c r="B911" s="190" t="str">
        <f t="array" ref="B911">IF(OR(NOT($X$3="Pre-Defined"), ROW(B911) - ROW($B$10) &gt;= General!$D$7), "Unused", IF(CONCATENATE(C911:D911)="", "Required", IF(ISBLANK(C911), "Missing Source ID", IF(INDEX(Sources!$B$19:$B$1002, MATCH(C911, Sources!$C$19:$C$1002, 0))="Unused", "Source does not exist", IF(ISBLANK(D911), "Missing Post ID", IF(INDEX(Posts!$B$25:$B$1008, MATCH(D911, Posts!$D$25:$D$1008, 0))="Unused", "Post does not exist", "Valid"))))))</f>
        <v>Unused</v>
      </c>
      <c r="C911" s="212"/>
      <c r="D911" s="215"/>
    </row>
    <row r="912" ht="15.75" customHeight="1">
      <c r="B912" s="190" t="str">
        <f t="array" ref="B912">IF(OR(NOT($X$3="Pre-Defined"), ROW(B912) - ROW($B$10) &gt;= General!$D$7), "Unused", IF(CONCATENATE(C912:D912)="", "Required", IF(ISBLANK(C912), "Missing Source ID", IF(INDEX(Sources!$B$19:$B$1002, MATCH(C912, Sources!$C$19:$C$1002, 0))="Unused", "Source does not exist", IF(ISBLANK(D912), "Missing Post ID", IF(INDEX(Posts!$B$25:$B$1008, MATCH(D912, Posts!$D$25:$D$1008, 0))="Unused", "Post does not exist", "Valid"))))))</f>
        <v>Unused</v>
      </c>
      <c r="C912" s="193"/>
      <c r="D912" s="196"/>
    </row>
    <row r="913" ht="15.75" customHeight="1">
      <c r="B913" s="190" t="str">
        <f t="array" ref="B913">IF(OR(NOT($X$3="Pre-Defined"), ROW(B913) - ROW($B$10) &gt;= General!$D$7), "Unused", IF(CONCATENATE(C913:D913)="", "Required", IF(ISBLANK(C913), "Missing Source ID", IF(INDEX(Sources!$B$19:$B$1002, MATCH(C913, Sources!$C$19:$C$1002, 0))="Unused", "Source does not exist", IF(ISBLANK(D913), "Missing Post ID", IF(INDEX(Posts!$B$25:$B$1008, MATCH(D913, Posts!$D$25:$D$1008, 0))="Unused", "Post does not exist", "Valid"))))))</f>
        <v>Unused</v>
      </c>
      <c r="C913" s="212"/>
      <c r="D913" s="215"/>
    </row>
    <row r="914" ht="15.75" customHeight="1">
      <c r="B914" s="190" t="str">
        <f t="array" ref="B914">IF(OR(NOT($X$3="Pre-Defined"), ROW(B914) - ROW($B$10) &gt;= General!$D$7), "Unused", IF(CONCATENATE(C914:D914)="", "Required", IF(ISBLANK(C914), "Missing Source ID", IF(INDEX(Sources!$B$19:$B$1002, MATCH(C914, Sources!$C$19:$C$1002, 0))="Unused", "Source does not exist", IF(ISBLANK(D914), "Missing Post ID", IF(INDEX(Posts!$B$25:$B$1008, MATCH(D914, Posts!$D$25:$D$1008, 0))="Unused", "Post does not exist", "Valid"))))))</f>
        <v>Unused</v>
      </c>
      <c r="C914" s="193"/>
      <c r="D914" s="196"/>
    </row>
    <row r="915" ht="15.75" customHeight="1">
      <c r="B915" s="190" t="str">
        <f t="array" ref="B915">IF(OR(NOT($X$3="Pre-Defined"), ROW(B915) - ROW($B$10) &gt;= General!$D$7), "Unused", IF(CONCATENATE(C915:D915)="", "Required", IF(ISBLANK(C915), "Missing Source ID", IF(INDEX(Sources!$B$19:$B$1002, MATCH(C915, Sources!$C$19:$C$1002, 0))="Unused", "Source does not exist", IF(ISBLANK(D915), "Missing Post ID", IF(INDEX(Posts!$B$25:$B$1008, MATCH(D915, Posts!$D$25:$D$1008, 0))="Unused", "Post does not exist", "Valid"))))))</f>
        <v>Unused</v>
      </c>
      <c r="C915" s="212"/>
      <c r="D915" s="215"/>
    </row>
    <row r="916" ht="15.75" customHeight="1">
      <c r="B916" s="190" t="str">
        <f t="array" ref="B916">IF(OR(NOT($X$3="Pre-Defined"), ROW(B916) - ROW($B$10) &gt;= General!$D$7), "Unused", IF(CONCATENATE(C916:D916)="", "Required", IF(ISBLANK(C916), "Missing Source ID", IF(INDEX(Sources!$B$19:$B$1002, MATCH(C916, Sources!$C$19:$C$1002, 0))="Unused", "Source does not exist", IF(ISBLANK(D916), "Missing Post ID", IF(INDEX(Posts!$B$25:$B$1008, MATCH(D916, Posts!$D$25:$D$1008, 0))="Unused", "Post does not exist", "Valid"))))))</f>
        <v>Unused</v>
      </c>
      <c r="C916" s="193"/>
      <c r="D916" s="196"/>
    </row>
    <row r="917" ht="15.75" customHeight="1">
      <c r="B917" s="190" t="str">
        <f t="array" ref="B917">IF(OR(NOT($X$3="Pre-Defined"), ROW(B917) - ROW($B$10) &gt;= General!$D$7), "Unused", IF(CONCATENATE(C917:D917)="", "Required", IF(ISBLANK(C917), "Missing Source ID", IF(INDEX(Sources!$B$19:$B$1002, MATCH(C917, Sources!$C$19:$C$1002, 0))="Unused", "Source does not exist", IF(ISBLANK(D917), "Missing Post ID", IF(INDEX(Posts!$B$25:$B$1008, MATCH(D917, Posts!$D$25:$D$1008, 0))="Unused", "Post does not exist", "Valid"))))))</f>
        <v>Unused</v>
      </c>
      <c r="C917" s="212"/>
      <c r="D917" s="215"/>
    </row>
    <row r="918" ht="15.75" customHeight="1">
      <c r="B918" s="190" t="str">
        <f t="array" ref="B918">IF(OR(NOT($X$3="Pre-Defined"), ROW(B918) - ROW($B$10) &gt;= General!$D$7), "Unused", IF(CONCATENATE(C918:D918)="", "Required", IF(ISBLANK(C918), "Missing Source ID", IF(INDEX(Sources!$B$19:$B$1002, MATCH(C918, Sources!$C$19:$C$1002, 0))="Unused", "Source does not exist", IF(ISBLANK(D918), "Missing Post ID", IF(INDEX(Posts!$B$25:$B$1008, MATCH(D918, Posts!$D$25:$D$1008, 0))="Unused", "Post does not exist", "Valid"))))))</f>
        <v>Unused</v>
      </c>
      <c r="C918" s="193"/>
      <c r="D918" s="196"/>
    </row>
    <row r="919" ht="15.75" customHeight="1">
      <c r="B919" s="190" t="str">
        <f t="array" ref="B919">IF(OR(NOT($X$3="Pre-Defined"), ROW(B919) - ROW($B$10) &gt;= General!$D$7), "Unused", IF(CONCATENATE(C919:D919)="", "Required", IF(ISBLANK(C919), "Missing Source ID", IF(INDEX(Sources!$B$19:$B$1002, MATCH(C919, Sources!$C$19:$C$1002, 0))="Unused", "Source does not exist", IF(ISBLANK(D919), "Missing Post ID", IF(INDEX(Posts!$B$25:$B$1008, MATCH(D919, Posts!$D$25:$D$1008, 0))="Unused", "Post does not exist", "Valid"))))))</f>
        <v>Unused</v>
      </c>
      <c r="C919" s="212"/>
      <c r="D919" s="215"/>
    </row>
    <row r="920" ht="15.75" customHeight="1">
      <c r="B920" s="190" t="str">
        <f t="array" ref="B920">IF(OR(NOT($X$3="Pre-Defined"), ROW(B920) - ROW($B$10) &gt;= General!$D$7), "Unused", IF(CONCATENATE(C920:D920)="", "Required", IF(ISBLANK(C920), "Missing Source ID", IF(INDEX(Sources!$B$19:$B$1002, MATCH(C920, Sources!$C$19:$C$1002, 0))="Unused", "Source does not exist", IF(ISBLANK(D920), "Missing Post ID", IF(INDEX(Posts!$B$25:$B$1008, MATCH(D920, Posts!$D$25:$D$1008, 0))="Unused", "Post does not exist", "Valid"))))))</f>
        <v>Unused</v>
      </c>
      <c r="C920" s="193"/>
      <c r="D920" s="196"/>
    </row>
    <row r="921" ht="15.75" customHeight="1">
      <c r="B921" s="190" t="str">
        <f t="array" ref="B921">IF(OR(NOT($X$3="Pre-Defined"), ROW(B921) - ROW($B$10) &gt;= General!$D$7), "Unused", IF(CONCATENATE(C921:D921)="", "Required", IF(ISBLANK(C921), "Missing Source ID", IF(INDEX(Sources!$B$19:$B$1002, MATCH(C921, Sources!$C$19:$C$1002, 0))="Unused", "Source does not exist", IF(ISBLANK(D921), "Missing Post ID", IF(INDEX(Posts!$B$25:$B$1008, MATCH(D921, Posts!$D$25:$D$1008, 0))="Unused", "Post does not exist", "Valid"))))))</f>
        <v>Unused</v>
      </c>
      <c r="C921" s="212"/>
      <c r="D921" s="215"/>
    </row>
    <row r="922" ht="15.75" customHeight="1">
      <c r="B922" s="190" t="str">
        <f t="array" ref="B922">IF(OR(NOT($X$3="Pre-Defined"), ROW(B922) - ROW($B$10) &gt;= General!$D$7), "Unused", IF(CONCATENATE(C922:D922)="", "Required", IF(ISBLANK(C922), "Missing Source ID", IF(INDEX(Sources!$B$19:$B$1002, MATCH(C922, Sources!$C$19:$C$1002, 0))="Unused", "Source does not exist", IF(ISBLANK(D922), "Missing Post ID", IF(INDEX(Posts!$B$25:$B$1008, MATCH(D922, Posts!$D$25:$D$1008, 0))="Unused", "Post does not exist", "Valid"))))))</f>
        <v>Unused</v>
      </c>
      <c r="C922" s="193"/>
      <c r="D922" s="196"/>
    </row>
    <row r="923" ht="15.75" customHeight="1">
      <c r="B923" s="190" t="str">
        <f t="array" ref="B923">IF(OR(NOT($X$3="Pre-Defined"), ROW(B923) - ROW($B$10) &gt;= General!$D$7), "Unused", IF(CONCATENATE(C923:D923)="", "Required", IF(ISBLANK(C923), "Missing Source ID", IF(INDEX(Sources!$B$19:$B$1002, MATCH(C923, Sources!$C$19:$C$1002, 0))="Unused", "Source does not exist", IF(ISBLANK(D923), "Missing Post ID", IF(INDEX(Posts!$B$25:$B$1008, MATCH(D923, Posts!$D$25:$D$1008, 0))="Unused", "Post does not exist", "Valid"))))))</f>
        <v>Unused</v>
      </c>
      <c r="C923" s="212"/>
      <c r="D923" s="215"/>
    </row>
    <row r="924" ht="15.75" customHeight="1">
      <c r="B924" s="190" t="str">
        <f t="array" ref="B924">IF(OR(NOT($X$3="Pre-Defined"), ROW(B924) - ROW($B$10) &gt;= General!$D$7), "Unused", IF(CONCATENATE(C924:D924)="", "Required", IF(ISBLANK(C924), "Missing Source ID", IF(INDEX(Sources!$B$19:$B$1002, MATCH(C924, Sources!$C$19:$C$1002, 0))="Unused", "Source does not exist", IF(ISBLANK(D924), "Missing Post ID", IF(INDEX(Posts!$B$25:$B$1008, MATCH(D924, Posts!$D$25:$D$1008, 0))="Unused", "Post does not exist", "Valid"))))))</f>
        <v>Unused</v>
      </c>
      <c r="C924" s="193"/>
      <c r="D924" s="196"/>
    </row>
    <row r="925" ht="15.75" customHeight="1">
      <c r="B925" s="190" t="str">
        <f t="array" ref="B925">IF(OR(NOT($X$3="Pre-Defined"), ROW(B925) - ROW($B$10) &gt;= General!$D$7), "Unused", IF(CONCATENATE(C925:D925)="", "Required", IF(ISBLANK(C925), "Missing Source ID", IF(INDEX(Sources!$B$19:$B$1002, MATCH(C925, Sources!$C$19:$C$1002, 0))="Unused", "Source does not exist", IF(ISBLANK(D925), "Missing Post ID", IF(INDEX(Posts!$B$25:$B$1008, MATCH(D925, Posts!$D$25:$D$1008, 0))="Unused", "Post does not exist", "Valid"))))))</f>
        <v>Unused</v>
      </c>
      <c r="C925" s="212"/>
      <c r="D925" s="215"/>
    </row>
    <row r="926" ht="15.75" customHeight="1">
      <c r="B926" s="190" t="str">
        <f t="array" ref="B926">IF(OR(NOT($X$3="Pre-Defined"), ROW(B926) - ROW($B$10) &gt;= General!$D$7), "Unused", IF(CONCATENATE(C926:D926)="", "Required", IF(ISBLANK(C926), "Missing Source ID", IF(INDEX(Sources!$B$19:$B$1002, MATCH(C926, Sources!$C$19:$C$1002, 0))="Unused", "Source does not exist", IF(ISBLANK(D926), "Missing Post ID", IF(INDEX(Posts!$B$25:$B$1008, MATCH(D926, Posts!$D$25:$D$1008, 0))="Unused", "Post does not exist", "Valid"))))))</f>
        <v>Unused</v>
      </c>
      <c r="C926" s="193"/>
      <c r="D926" s="196"/>
    </row>
    <row r="927" ht="15.75" customHeight="1">
      <c r="B927" s="190" t="str">
        <f t="array" ref="B927">IF(OR(NOT($X$3="Pre-Defined"), ROW(B927) - ROW($B$10) &gt;= General!$D$7), "Unused", IF(CONCATENATE(C927:D927)="", "Required", IF(ISBLANK(C927), "Missing Source ID", IF(INDEX(Sources!$B$19:$B$1002, MATCH(C927, Sources!$C$19:$C$1002, 0))="Unused", "Source does not exist", IF(ISBLANK(D927), "Missing Post ID", IF(INDEX(Posts!$B$25:$B$1008, MATCH(D927, Posts!$D$25:$D$1008, 0))="Unused", "Post does not exist", "Valid"))))))</f>
        <v>Unused</v>
      </c>
      <c r="C927" s="212"/>
      <c r="D927" s="215"/>
    </row>
    <row r="928" ht="15.75" customHeight="1">
      <c r="B928" s="190" t="str">
        <f t="array" ref="B928">IF(OR(NOT($X$3="Pre-Defined"), ROW(B928) - ROW($B$10) &gt;= General!$D$7), "Unused", IF(CONCATENATE(C928:D928)="", "Required", IF(ISBLANK(C928), "Missing Source ID", IF(INDEX(Sources!$B$19:$B$1002, MATCH(C928, Sources!$C$19:$C$1002, 0))="Unused", "Source does not exist", IF(ISBLANK(D928), "Missing Post ID", IF(INDEX(Posts!$B$25:$B$1008, MATCH(D928, Posts!$D$25:$D$1008, 0))="Unused", "Post does not exist", "Valid"))))))</f>
        <v>Unused</v>
      </c>
      <c r="C928" s="193"/>
      <c r="D928" s="196"/>
    </row>
    <row r="929" ht="15.75" customHeight="1">
      <c r="B929" s="190" t="str">
        <f t="array" ref="B929">IF(OR(NOT($X$3="Pre-Defined"), ROW(B929) - ROW($B$10) &gt;= General!$D$7), "Unused", IF(CONCATENATE(C929:D929)="", "Required", IF(ISBLANK(C929), "Missing Source ID", IF(INDEX(Sources!$B$19:$B$1002, MATCH(C929, Sources!$C$19:$C$1002, 0))="Unused", "Source does not exist", IF(ISBLANK(D929), "Missing Post ID", IF(INDEX(Posts!$B$25:$B$1008, MATCH(D929, Posts!$D$25:$D$1008, 0))="Unused", "Post does not exist", "Valid"))))))</f>
        <v>Unused</v>
      </c>
      <c r="C929" s="212"/>
      <c r="D929" s="215"/>
    </row>
    <row r="930" ht="15.75" customHeight="1">
      <c r="B930" s="190" t="str">
        <f t="array" ref="B930">IF(OR(NOT($X$3="Pre-Defined"), ROW(B930) - ROW($B$10) &gt;= General!$D$7), "Unused", IF(CONCATENATE(C930:D930)="", "Required", IF(ISBLANK(C930), "Missing Source ID", IF(INDEX(Sources!$B$19:$B$1002, MATCH(C930, Sources!$C$19:$C$1002, 0))="Unused", "Source does not exist", IF(ISBLANK(D930), "Missing Post ID", IF(INDEX(Posts!$B$25:$B$1008, MATCH(D930, Posts!$D$25:$D$1008, 0))="Unused", "Post does not exist", "Valid"))))))</f>
        <v>Unused</v>
      </c>
      <c r="C930" s="193"/>
      <c r="D930" s="196"/>
    </row>
    <row r="931" ht="15.75" customHeight="1">
      <c r="B931" s="190" t="str">
        <f t="array" ref="B931">IF(OR(NOT($X$3="Pre-Defined"), ROW(B931) - ROW($B$10) &gt;= General!$D$7), "Unused", IF(CONCATENATE(C931:D931)="", "Required", IF(ISBLANK(C931), "Missing Source ID", IF(INDEX(Sources!$B$19:$B$1002, MATCH(C931, Sources!$C$19:$C$1002, 0))="Unused", "Source does not exist", IF(ISBLANK(D931), "Missing Post ID", IF(INDEX(Posts!$B$25:$B$1008, MATCH(D931, Posts!$D$25:$D$1008, 0))="Unused", "Post does not exist", "Valid"))))))</f>
        <v>Unused</v>
      </c>
      <c r="C931" s="212"/>
      <c r="D931" s="215"/>
    </row>
    <row r="932" ht="15.75" customHeight="1">
      <c r="B932" s="190" t="str">
        <f t="array" ref="B932">IF(OR(NOT($X$3="Pre-Defined"), ROW(B932) - ROW($B$10) &gt;= General!$D$7), "Unused", IF(CONCATENATE(C932:D932)="", "Required", IF(ISBLANK(C932), "Missing Source ID", IF(INDEX(Sources!$B$19:$B$1002, MATCH(C932, Sources!$C$19:$C$1002, 0))="Unused", "Source does not exist", IF(ISBLANK(D932), "Missing Post ID", IF(INDEX(Posts!$B$25:$B$1008, MATCH(D932, Posts!$D$25:$D$1008, 0))="Unused", "Post does not exist", "Valid"))))))</f>
        <v>Unused</v>
      </c>
      <c r="C932" s="193"/>
      <c r="D932" s="196"/>
    </row>
    <row r="933" ht="15.75" customHeight="1">
      <c r="B933" s="190" t="str">
        <f t="array" ref="B933">IF(OR(NOT($X$3="Pre-Defined"), ROW(B933) - ROW($B$10) &gt;= General!$D$7), "Unused", IF(CONCATENATE(C933:D933)="", "Required", IF(ISBLANK(C933), "Missing Source ID", IF(INDEX(Sources!$B$19:$B$1002, MATCH(C933, Sources!$C$19:$C$1002, 0))="Unused", "Source does not exist", IF(ISBLANK(D933), "Missing Post ID", IF(INDEX(Posts!$B$25:$B$1008, MATCH(D933, Posts!$D$25:$D$1008, 0))="Unused", "Post does not exist", "Valid"))))))</f>
        <v>Unused</v>
      </c>
      <c r="C933" s="212"/>
      <c r="D933" s="215"/>
    </row>
    <row r="934" ht="15.75" customHeight="1">
      <c r="B934" s="190" t="str">
        <f t="array" ref="B934">IF(OR(NOT($X$3="Pre-Defined"), ROW(B934) - ROW($B$10) &gt;= General!$D$7), "Unused", IF(CONCATENATE(C934:D934)="", "Required", IF(ISBLANK(C934), "Missing Source ID", IF(INDEX(Sources!$B$19:$B$1002, MATCH(C934, Sources!$C$19:$C$1002, 0))="Unused", "Source does not exist", IF(ISBLANK(D934), "Missing Post ID", IF(INDEX(Posts!$B$25:$B$1008, MATCH(D934, Posts!$D$25:$D$1008, 0))="Unused", "Post does not exist", "Valid"))))))</f>
        <v>Unused</v>
      </c>
      <c r="C934" s="193"/>
      <c r="D934" s="196"/>
    </row>
    <row r="935" ht="15.75" customHeight="1">
      <c r="B935" s="190" t="str">
        <f t="array" ref="B935">IF(OR(NOT($X$3="Pre-Defined"), ROW(B935) - ROW($B$10) &gt;= General!$D$7), "Unused", IF(CONCATENATE(C935:D935)="", "Required", IF(ISBLANK(C935), "Missing Source ID", IF(INDEX(Sources!$B$19:$B$1002, MATCH(C935, Sources!$C$19:$C$1002, 0))="Unused", "Source does not exist", IF(ISBLANK(D935), "Missing Post ID", IF(INDEX(Posts!$B$25:$B$1008, MATCH(D935, Posts!$D$25:$D$1008, 0))="Unused", "Post does not exist", "Valid"))))))</f>
        <v>Unused</v>
      </c>
      <c r="C935" s="212"/>
      <c r="D935" s="215"/>
    </row>
    <row r="936" ht="15.75" customHeight="1">
      <c r="B936" s="190" t="str">
        <f t="array" ref="B936">IF(OR(NOT($X$3="Pre-Defined"), ROW(B936) - ROW($B$10) &gt;= General!$D$7), "Unused", IF(CONCATENATE(C936:D936)="", "Required", IF(ISBLANK(C936), "Missing Source ID", IF(INDEX(Sources!$B$19:$B$1002, MATCH(C936, Sources!$C$19:$C$1002, 0))="Unused", "Source does not exist", IF(ISBLANK(D936), "Missing Post ID", IF(INDEX(Posts!$B$25:$B$1008, MATCH(D936, Posts!$D$25:$D$1008, 0))="Unused", "Post does not exist", "Valid"))))))</f>
        <v>Unused</v>
      </c>
      <c r="C936" s="193"/>
      <c r="D936" s="196"/>
    </row>
    <row r="937" ht="15.75" customHeight="1">
      <c r="B937" s="190" t="str">
        <f t="array" ref="B937">IF(OR(NOT($X$3="Pre-Defined"), ROW(B937) - ROW($B$10) &gt;= General!$D$7), "Unused", IF(CONCATENATE(C937:D937)="", "Required", IF(ISBLANK(C937), "Missing Source ID", IF(INDEX(Sources!$B$19:$B$1002, MATCH(C937, Sources!$C$19:$C$1002, 0))="Unused", "Source does not exist", IF(ISBLANK(D937), "Missing Post ID", IF(INDEX(Posts!$B$25:$B$1008, MATCH(D937, Posts!$D$25:$D$1008, 0))="Unused", "Post does not exist", "Valid"))))))</f>
        <v>Unused</v>
      </c>
      <c r="C937" s="212"/>
      <c r="D937" s="215"/>
    </row>
    <row r="938" ht="15.75" customHeight="1">
      <c r="B938" s="190" t="str">
        <f t="array" ref="B938">IF(OR(NOT($X$3="Pre-Defined"), ROW(B938) - ROW($B$10) &gt;= General!$D$7), "Unused", IF(CONCATENATE(C938:D938)="", "Required", IF(ISBLANK(C938), "Missing Source ID", IF(INDEX(Sources!$B$19:$B$1002, MATCH(C938, Sources!$C$19:$C$1002, 0))="Unused", "Source does not exist", IF(ISBLANK(D938), "Missing Post ID", IF(INDEX(Posts!$B$25:$B$1008, MATCH(D938, Posts!$D$25:$D$1008, 0))="Unused", "Post does not exist", "Valid"))))))</f>
        <v>Unused</v>
      </c>
      <c r="C938" s="193"/>
      <c r="D938" s="196"/>
    </row>
    <row r="939" ht="15.75" customHeight="1">
      <c r="B939" s="190" t="str">
        <f t="array" ref="B939">IF(OR(NOT($X$3="Pre-Defined"), ROW(B939) - ROW($B$10) &gt;= General!$D$7), "Unused", IF(CONCATENATE(C939:D939)="", "Required", IF(ISBLANK(C939), "Missing Source ID", IF(INDEX(Sources!$B$19:$B$1002, MATCH(C939, Sources!$C$19:$C$1002, 0))="Unused", "Source does not exist", IF(ISBLANK(D939), "Missing Post ID", IF(INDEX(Posts!$B$25:$B$1008, MATCH(D939, Posts!$D$25:$D$1008, 0))="Unused", "Post does not exist", "Valid"))))))</f>
        <v>Unused</v>
      </c>
      <c r="C939" s="212"/>
      <c r="D939" s="215"/>
    </row>
    <row r="940" ht="15.75" customHeight="1">
      <c r="B940" s="190" t="str">
        <f t="array" ref="B940">IF(OR(NOT($X$3="Pre-Defined"), ROW(B940) - ROW($B$10) &gt;= General!$D$7), "Unused", IF(CONCATENATE(C940:D940)="", "Required", IF(ISBLANK(C940), "Missing Source ID", IF(INDEX(Sources!$B$19:$B$1002, MATCH(C940, Sources!$C$19:$C$1002, 0))="Unused", "Source does not exist", IF(ISBLANK(D940), "Missing Post ID", IF(INDEX(Posts!$B$25:$B$1008, MATCH(D940, Posts!$D$25:$D$1008, 0))="Unused", "Post does not exist", "Valid"))))))</f>
        <v>Unused</v>
      </c>
      <c r="C940" s="193"/>
      <c r="D940" s="196"/>
    </row>
    <row r="941" ht="15.75" customHeight="1">
      <c r="B941" s="190" t="str">
        <f t="array" ref="B941">IF(OR(NOT($X$3="Pre-Defined"), ROW(B941) - ROW($B$10) &gt;= General!$D$7), "Unused", IF(CONCATENATE(C941:D941)="", "Required", IF(ISBLANK(C941), "Missing Source ID", IF(INDEX(Sources!$B$19:$B$1002, MATCH(C941, Sources!$C$19:$C$1002, 0))="Unused", "Source does not exist", IF(ISBLANK(D941), "Missing Post ID", IF(INDEX(Posts!$B$25:$B$1008, MATCH(D941, Posts!$D$25:$D$1008, 0))="Unused", "Post does not exist", "Valid"))))))</f>
        <v>Unused</v>
      </c>
      <c r="C941" s="212"/>
      <c r="D941" s="215"/>
    </row>
    <row r="942" ht="15.75" customHeight="1">
      <c r="B942" s="190" t="str">
        <f t="array" ref="B942">IF(OR(NOT($X$3="Pre-Defined"), ROW(B942) - ROW($B$10) &gt;= General!$D$7), "Unused", IF(CONCATENATE(C942:D942)="", "Required", IF(ISBLANK(C942), "Missing Source ID", IF(INDEX(Sources!$B$19:$B$1002, MATCH(C942, Sources!$C$19:$C$1002, 0))="Unused", "Source does not exist", IF(ISBLANK(D942), "Missing Post ID", IF(INDEX(Posts!$B$25:$B$1008, MATCH(D942, Posts!$D$25:$D$1008, 0))="Unused", "Post does not exist", "Valid"))))))</f>
        <v>Unused</v>
      </c>
      <c r="C942" s="193"/>
      <c r="D942" s="196"/>
    </row>
    <row r="943" ht="15.75" customHeight="1">
      <c r="B943" s="190" t="str">
        <f t="array" ref="B943">IF(OR(NOT($X$3="Pre-Defined"), ROW(B943) - ROW($B$10) &gt;= General!$D$7), "Unused", IF(CONCATENATE(C943:D943)="", "Required", IF(ISBLANK(C943), "Missing Source ID", IF(INDEX(Sources!$B$19:$B$1002, MATCH(C943, Sources!$C$19:$C$1002, 0))="Unused", "Source does not exist", IF(ISBLANK(D943), "Missing Post ID", IF(INDEX(Posts!$B$25:$B$1008, MATCH(D943, Posts!$D$25:$D$1008, 0))="Unused", "Post does not exist", "Valid"))))))</f>
        <v>Unused</v>
      </c>
      <c r="C943" s="212"/>
      <c r="D943" s="215"/>
    </row>
    <row r="944" ht="15.75" customHeight="1">
      <c r="B944" s="190" t="str">
        <f t="array" ref="B944">IF(OR(NOT($X$3="Pre-Defined"), ROW(B944) - ROW($B$10) &gt;= General!$D$7), "Unused", IF(CONCATENATE(C944:D944)="", "Required", IF(ISBLANK(C944), "Missing Source ID", IF(INDEX(Sources!$B$19:$B$1002, MATCH(C944, Sources!$C$19:$C$1002, 0))="Unused", "Source does not exist", IF(ISBLANK(D944), "Missing Post ID", IF(INDEX(Posts!$B$25:$B$1008, MATCH(D944, Posts!$D$25:$D$1008, 0))="Unused", "Post does not exist", "Valid"))))))</f>
        <v>Unused</v>
      </c>
      <c r="C944" s="193"/>
      <c r="D944" s="196"/>
    </row>
    <row r="945" ht="15.75" customHeight="1">
      <c r="B945" s="190" t="str">
        <f t="array" ref="B945">IF(OR(NOT($X$3="Pre-Defined"), ROW(B945) - ROW($B$10) &gt;= General!$D$7), "Unused", IF(CONCATENATE(C945:D945)="", "Required", IF(ISBLANK(C945), "Missing Source ID", IF(INDEX(Sources!$B$19:$B$1002, MATCH(C945, Sources!$C$19:$C$1002, 0))="Unused", "Source does not exist", IF(ISBLANK(D945), "Missing Post ID", IF(INDEX(Posts!$B$25:$B$1008, MATCH(D945, Posts!$D$25:$D$1008, 0))="Unused", "Post does not exist", "Valid"))))))</f>
        <v>Unused</v>
      </c>
      <c r="C945" s="212"/>
      <c r="D945" s="215"/>
    </row>
    <row r="946" ht="15.75" customHeight="1">
      <c r="B946" s="190" t="str">
        <f t="array" ref="B946">IF(OR(NOT($X$3="Pre-Defined"), ROW(B946) - ROW($B$10) &gt;= General!$D$7), "Unused", IF(CONCATENATE(C946:D946)="", "Required", IF(ISBLANK(C946), "Missing Source ID", IF(INDEX(Sources!$B$19:$B$1002, MATCH(C946, Sources!$C$19:$C$1002, 0))="Unused", "Source does not exist", IF(ISBLANK(D946), "Missing Post ID", IF(INDEX(Posts!$B$25:$B$1008, MATCH(D946, Posts!$D$25:$D$1008, 0))="Unused", "Post does not exist", "Valid"))))))</f>
        <v>Unused</v>
      </c>
      <c r="C946" s="193"/>
      <c r="D946" s="196"/>
    </row>
    <row r="947" ht="15.75" customHeight="1">
      <c r="B947" s="190" t="str">
        <f t="array" ref="B947">IF(OR(NOT($X$3="Pre-Defined"), ROW(B947) - ROW($B$10) &gt;= General!$D$7), "Unused", IF(CONCATENATE(C947:D947)="", "Required", IF(ISBLANK(C947), "Missing Source ID", IF(INDEX(Sources!$B$19:$B$1002, MATCH(C947, Sources!$C$19:$C$1002, 0))="Unused", "Source does not exist", IF(ISBLANK(D947), "Missing Post ID", IF(INDEX(Posts!$B$25:$B$1008, MATCH(D947, Posts!$D$25:$D$1008, 0))="Unused", "Post does not exist", "Valid"))))))</f>
        <v>Unused</v>
      </c>
      <c r="C947" s="212"/>
      <c r="D947" s="215"/>
    </row>
    <row r="948" ht="15.75" customHeight="1">
      <c r="B948" s="190" t="str">
        <f t="array" ref="B948">IF(OR(NOT($X$3="Pre-Defined"), ROW(B948) - ROW($B$10) &gt;= General!$D$7), "Unused", IF(CONCATENATE(C948:D948)="", "Required", IF(ISBLANK(C948), "Missing Source ID", IF(INDEX(Sources!$B$19:$B$1002, MATCH(C948, Sources!$C$19:$C$1002, 0))="Unused", "Source does not exist", IF(ISBLANK(D948), "Missing Post ID", IF(INDEX(Posts!$B$25:$B$1008, MATCH(D948, Posts!$D$25:$D$1008, 0))="Unused", "Post does not exist", "Valid"))))))</f>
        <v>Unused</v>
      </c>
      <c r="C948" s="193"/>
      <c r="D948" s="196"/>
    </row>
    <row r="949" ht="15.75" customHeight="1">
      <c r="B949" s="190" t="str">
        <f t="array" ref="B949">IF(OR(NOT($X$3="Pre-Defined"), ROW(B949) - ROW($B$10) &gt;= General!$D$7), "Unused", IF(CONCATENATE(C949:D949)="", "Required", IF(ISBLANK(C949), "Missing Source ID", IF(INDEX(Sources!$B$19:$B$1002, MATCH(C949, Sources!$C$19:$C$1002, 0))="Unused", "Source does not exist", IF(ISBLANK(D949), "Missing Post ID", IF(INDEX(Posts!$B$25:$B$1008, MATCH(D949, Posts!$D$25:$D$1008, 0))="Unused", "Post does not exist", "Valid"))))))</f>
        <v>Unused</v>
      </c>
      <c r="C949" s="212"/>
      <c r="D949" s="215"/>
    </row>
    <row r="950" ht="15.75" customHeight="1">
      <c r="B950" s="190" t="str">
        <f t="array" ref="B950">IF(OR(NOT($X$3="Pre-Defined"), ROW(B950) - ROW($B$10) &gt;= General!$D$7), "Unused", IF(CONCATENATE(C950:D950)="", "Required", IF(ISBLANK(C950), "Missing Source ID", IF(INDEX(Sources!$B$19:$B$1002, MATCH(C950, Sources!$C$19:$C$1002, 0))="Unused", "Source does not exist", IF(ISBLANK(D950), "Missing Post ID", IF(INDEX(Posts!$B$25:$B$1008, MATCH(D950, Posts!$D$25:$D$1008, 0))="Unused", "Post does not exist", "Valid"))))))</f>
        <v>Unused</v>
      </c>
      <c r="C950" s="193"/>
      <c r="D950" s="196"/>
    </row>
    <row r="951" ht="15.75" customHeight="1">
      <c r="B951" s="190" t="str">
        <f t="array" ref="B951">IF(OR(NOT($X$3="Pre-Defined"), ROW(B951) - ROW($B$10) &gt;= General!$D$7), "Unused", IF(CONCATENATE(C951:D951)="", "Required", IF(ISBLANK(C951), "Missing Source ID", IF(INDEX(Sources!$B$19:$B$1002, MATCH(C951, Sources!$C$19:$C$1002, 0))="Unused", "Source does not exist", IF(ISBLANK(D951), "Missing Post ID", IF(INDEX(Posts!$B$25:$B$1008, MATCH(D951, Posts!$D$25:$D$1008, 0))="Unused", "Post does not exist", "Valid"))))))</f>
        <v>Unused</v>
      </c>
      <c r="C951" s="212"/>
      <c r="D951" s="215"/>
    </row>
    <row r="952" ht="15.75" customHeight="1">
      <c r="B952" s="190" t="str">
        <f t="array" ref="B952">IF(OR(NOT($X$3="Pre-Defined"), ROW(B952) - ROW($B$10) &gt;= General!$D$7), "Unused", IF(CONCATENATE(C952:D952)="", "Required", IF(ISBLANK(C952), "Missing Source ID", IF(INDEX(Sources!$B$19:$B$1002, MATCH(C952, Sources!$C$19:$C$1002, 0))="Unused", "Source does not exist", IF(ISBLANK(D952), "Missing Post ID", IF(INDEX(Posts!$B$25:$B$1008, MATCH(D952, Posts!$D$25:$D$1008, 0))="Unused", "Post does not exist", "Valid"))))))</f>
        <v>Unused</v>
      </c>
      <c r="C952" s="193"/>
      <c r="D952" s="196"/>
    </row>
    <row r="953" ht="15.75" customHeight="1">
      <c r="B953" s="190" t="str">
        <f t="array" ref="B953">IF(OR(NOT($X$3="Pre-Defined"), ROW(B953) - ROW($B$10) &gt;= General!$D$7), "Unused", IF(CONCATENATE(C953:D953)="", "Required", IF(ISBLANK(C953), "Missing Source ID", IF(INDEX(Sources!$B$19:$B$1002, MATCH(C953, Sources!$C$19:$C$1002, 0))="Unused", "Source does not exist", IF(ISBLANK(D953), "Missing Post ID", IF(INDEX(Posts!$B$25:$B$1008, MATCH(D953, Posts!$D$25:$D$1008, 0))="Unused", "Post does not exist", "Valid"))))))</f>
        <v>Unused</v>
      </c>
      <c r="C953" s="212"/>
      <c r="D953" s="215"/>
    </row>
    <row r="954" ht="15.75" customHeight="1">
      <c r="B954" s="190" t="str">
        <f t="array" ref="B954">IF(OR(NOT($X$3="Pre-Defined"), ROW(B954) - ROW($B$10) &gt;= General!$D$7), "Unused", IF(CONCATENATE(C954:D954)="", "Required", IF(ISBLANK(C954), "Missing Source ID", IF(INDEX(Sources!$B$19:$B$1002, MATCH(C954, Sources!$C$19:$C$1002, 0))="Unused", "Source does not exist", IF(ISBLANK(D954), "Missing Post ID", IF(INDEX(Posts!$B$25:$B$1008, MATCH(D954, Posts!$D$25:$D$1008, 0))="Unused", "Post does not exist", "Valid"))))))</f>
        <v>Unused</v>
      </c>
      <c r="C954" s="193"/>
      <c r="D954" s="196"/>
    </row>
    <row r="955" ht="15.75" customHeight="1">
      <c r="B955" s="190" t="str">
        <f t="array" ref="B955">IF(OR(NOT($X$3="Pre-Defined"), ROW(B955) - ROW($B$10) &gt;= General!$D$7), "Unused", IF(CONCATENATE(C955:D955)="", "Required", IF(ISBLANK(C955), "Missing Source ID", IF(INDEX(Sources!$B$19:$B$1002, MATCH(C955, Sources!$C$19:$C$1002, 0))="Unused", "Source does not exist", IF(ISBLANK(D955), "Missing Post ID", IF(INDEX(Posts!$B$25:$B$1008, MATCH(D955, Posts!$D$25:$D$1008, 0))="Unused", "Post does not exist", "Valid"))))))</f>
        <v>Unused</v>
      </c>
      <c r="C955" s="212"/>
      <c r="D955" s="215"/>
    </row>
    <row r="956" ht="15.75" customHeight="1">
      <c r="B956" s="190" t="str">
        <f t="array" ref="B956">IF(OR(NOT($X$3="Pre-Defined"), ROW(B956) - ROW($B$10) &gt;= General!$D$7), "Unused", IF(CONCATENATE(C956:D956)="", "Required", IF(ISBLANK(C956), "Missing Source ID", IF(INDEX(Sources!$B$19:$B$1002, MATCH(C956, Sources!$C$19:$C$1002, 0))="Unused", "Source does not exist", IF(ISBLANK(D956), "Missing Post ID", IF(INDEX(Posts!$B$25:$B$1008, MATCH(D956, Posts!$D$25:$D$1008, 0))="Unused", "Post does not exist", "Valid"))))))</f>
        <v>Unused</v>
      </c>
      <c r="C956" s="193"/>
      <c r="D956" s="196"/>
    </row>
    <row r="957" ht="15.75" customHeight="1">
      <c r="B957" s="190" t="str">
        <f t="array" ref="B957">IF(OR(NOT($X$3="Pre-Defined"), ROW(B957) - ROW($B$10) &gt;= General!$D$7), "Unused", IF(CONCATENATE(C957:D957)="", "Required", IF(ISBLANK(C957), "Missing Source ID", IF(INDEX(Sources!$B$19:$B$1002, MATCH(C957, Sources!$C$19:$C$1002, 0))="Unused", "Source does not exist", IF(ISBLANK(D957), "Missing Post ID", IF(INDEX(Posts!$B$25:$B$1008, MATCH(D957, Posts!$D$25:$D$1008, 0))="Unused", "Post does not exist", "Valid"))))))</f>
        <v>Unused</v>
      </c>
      <c r="C957" s="212"/>
      <c r="D957" s="215"/>
    </row>
    <row r="958" ht="15.75" customHeight="1">
      <c r="B958" s="190" t="str">
        <f t="array" ref="B958">IF(OR(NOT($X$3="Pre-Defined"), ROW(B958) - ROW($B$10) &gt;= General!$D$7), "Unused", IF(CONCATENATE(C958:D958)="", "Required", IF(ISBLANK(C958), "Missing Source ID", IF(INDEX(Sources!$B$19:$B$1002, MATCH(C958, Sources!$C$19:$C$1002, 0))="Unused", "Source does not exist", IF(ISBLANK(D958), "Missing Post ID", IF(INDEX(Posts!$B$25:$B$1008, MATCH(D958, Posts!$D$25:$D$1008, 0))="Unused", "Post does not exist", "Valid"))))))</f>
        <v>Unused</v>
      </c>
      <c r="C958" s="193"/>
      <c r="D958" s="196"/>
    </row>
    <row r="959" ht="15.75" customHeight="1">
      <c r="B959" s="190" t="str">
        <f t="array" ref="B959">IF(OR(NOT($X$3="Pre-Defined"), ROW(B959) - ROW($B$10) &gt;= General!$D$7), "Unused", IF(CONCATENATE(C959:D959)="", "Required", IF(ISBLANK(C959), "Missing Source ID", IF(INDEX(Sources!$B$19:$B$1002, MATCH(C959, Sources!$C$19:$C$1002, 0))="Unused", "Source does not exist", IF(ISBLANK(D959), "Missing Post ID", IF(INDEX(Posts!$B$25:$B$1008, MATCH(D959, Posts!$D$25:$D$1008, 0))="Unused", "Post does not exist", "Valid"))))))</f>
        <v>Unused</v>
      </c>
      <c r="C959" s="212"/>
      <c r="D959" s="215"/>
    </row>
    <row r="960" ht="15.75" customHeight="1">
      <c r="B960" s="190" t="str">
        <f t="array" ref="B960">IF(OR(NOT($X$3="Pre-Defined"), ROW(B960) - ROW($B$10) &gt;= General!$D$7), "Unused", IF(CONCATENATE(C960:D960)="", "Required", IF(ISBLANK(C960), "Missing Source ID", IF(INDEX(Sources!$B$19:$B$1002, MATCH(C960, Sources!$C$19:$C$1002, 0))="Unused", "Source does not exist", IF(ISBLANK(D960), "Missing Post ID", IF(INDEX(Posts!$B$25:$B$1008, MATCH(D960, Posts!$D$25:$D$1008, 0))="Unused", "Post does not exist", "Valid"))))))</f>
        <v>Unused</v>
      </c>
      <c r="C960" s="193"/>
      <c r="D960" s="196"/>
    </row>
    <row r="961" ht="15.75" customHeight="1">
      <c r="B961" s="190" t="str">
        <f t="array" ref="B961">IF(OR(NOT($X$3="Pre-Defined"), ROW(B961) - ROW($B$10) &gt;= General!$D$7), "Unused", IF(CONCATENATE(C961:D961)="", "Required", IF(ISBLANK(C961), "Missing Source ID", IF(INDEX(Sources!$B$19:$B$1002, MATCH(C961, Sources!$C$19:$C$1002, 0))="Unused", "Source does not exist", IF(ISBLANK(D961), "Missing Post ID", IF(INDEX(Posts!$B$25:$B$1008, MATCH(D961, Posts!$D$25:$D$1008, 0))="Unused", "Post does not exist", "Valid"))))))</f>
        <v>Unused</v>
      </c>
      <c r="C961" s="212"/>
      <c r="D961" s="215"/>
    </row>
    <row r="962" ht="15.75" customHeight="1">
      <c r="B962" s="190" t="str">
        <f t="array" ref="B962">IF(OR(NOT($X$3="Pre-Defined"), ROW(B962) - ROW($B$10) &gt;= General!$D$7), "Unused", IF(CONCATENATE(C962:D962)="", "Required", IF(ISBLANK(C962), "Missing Source ID", IF(INDEX(Sources!$B$19:$B$1002, MATCH(C962, Sources!$C$19:$C$1002, 0))="Unused", "Source does not exist", IF(ISBLANK(D962), "Missing Post ID", IF(INDEX(Posts!$B$25:$B$1008, MATCH(D962, Posts!$D$25:$D$1008, 0))="Unused", "Post does not exist", "Valid"))))))</f>
        <v>Unused</v>
      </c>
      <c r="C962" s="193"/>
      <c r="D962" s="196"/>
    </row>
    <row r="963" ht="15.75" customHeight="1">
      <c r="B963" s="190" t="str">
        <f t="array" ref="B963">IF(OR(NOT($X$3="Pre-Defined"), ROW(B963) - ROW($B$10) &gt;= General!$D$7), "Unused", IF(CONCATENATE(C963:D963)="", "Required", IF(ISBLANK(C963), "Missing Source ID", IF(INDEX(Sources!$B$19:$B$1002, MATCH(C963, Sources!$C$19:$C$1002, 0))="Unused", "Source does not exist", IF(ISBLANK(D963), "Missing Post ID", IF(INDEX(Posts!$B$25:$B$1008, MATCH(D963, Posts!$D$25:$D$1008, 0))="Unused", "Post does not exist", "Valid"))))))</f>
        <v>Unused</v>
      </c>
      <c r="C963" s="212"/>
      <c r="D963" s="215"/>
    </row>
    <row r="964" ht="15.75" customHeight="1">
      <c r="B964" s="190" t="str">
        <f t="array" ref="B964">IF(OR(NOT($X$3="Pre-Defined"), ROW(B964) - ROW($B$10) &gt;= General!$D$7), "Unused", IF(CONCATENATE(C964:D964)="", "Required", IF(ISBLANK(C964), "Missing Source ID", IF(INDEX(Sources!$B$19:$B$1002, MATCH(C964, Sources!$C$19:$C$1002, 0))="Unused", "Source does not exist", IF(ISBLANK(D964), "Missing Post ID", IF(INDEX(Posts!$B$25:$B$1008, MATCH(D964, Posts!$D$25:$D$1008, 0))="Unused", "Post does not exist", "Valid"))))))</f>
        <v>Unused</v>
      </c>
      <c r="C964" s="193"/>
      <c r="D964" s="196"/>
    </row>
    <row r="965" ht="15.75" customHeight="1">
      <c r="B965" s="190" t="str">
        <f t="array" ref="B965">IF(OR(NOT($X$3="Pre-Defined"), ROW(B965) - ROW($B$10) &gt;= General!$D$7), "Unused", IF(CONCATENATE(C965:D965)="", "Required", IF(ISBLANK(C965), "Missing Source ID", IF(INDEX(Sources!$B$19:$B$1002, MATCH(C965, Sources!$C$19:$C$1002, 0))="Unused", "Source does not exist", IF(ISBLANK(D965), "Missing Post ID", IF(INDEX(Posts!$B$25:$B$1008, MATCH(D965, Posts!$D$25:$D$1008, 0))="Unused", "Post does not exist", "Valid"))))))</f>
        <v>Unused</v>
      </c>
      <c r="C965" s="212"/>
      <c r="D965" s="215"/>
    </row>
    <row r="966" ht="15.75" customHeight="1">
      <c r="B966" s="190" t="str">
        <f t="array" ref="B966">IF(OR(NOT($X$3="Pre-Defined"), ROW(B966) - ROW($B$10) &gt;= General!$D$7), "Unused", IF(CONCATENATE(C966:D966)="", "Required", IF(ISBLANK(C966), "Missing Source ID", IF(INDEX(Sources!$B$19:$B$1002, MATCH(C966, Sources!$C$19:$C$1002, 0))="Unused", "Source does not exist", IF(ISBLANK(D966), "Missing Post ID", IF(INDEX(Posts!$B$25:$B$1008, MATCH(D966, Posts!$D$25:$D$1008, 0))="Unused", "Post does not exist", "Valid"))))))</f>
        <v>Unused</v>
      </c>
      <c r="C966" s="193"/>
      <c r="D966" s="196"/>
    </row>
    <row r="967" ht="15.75" customHeight="1">
      <c r="B967" s="190" t="str">
        <f t="array" ref="B967">IF(OR(NOT($X$3="Pre-Defined"), ROW(B967) - ROW($B$10) &gt;= General!$D$7), "Unused", IF(CONCATENATE(C967:D967)="", "Required", IF(ISBLANK(C967), "Missing Source ID", IF(INDEX(Sources!$B$19:$B$1002, MATCH(C967, Sources!$C$19:$C$1002, 0))="Unused", "Source does not exist", IF(ISBLANK(D967), "Missing Post ID", IF(INDEX(Posts!$B$25:$B$1008, MATCH(D967, Posts!$D$25:$D$1008, 0))="Unused", "Post does not exist", "Valid"))))))</f>
        <v>Unused</v>
      </c>
      <c r="C967" s="212"/>
      <c r="D967" s="215"/>
    </row>
    <row r="968" ht="15.75" customHeight="1">
      <c r="B968" s="190" t="str">
        <f t="array" ref="B968">IF(OR(NOT($X$3="Pre-Defined"), ROW(B968) - ROW($B$10) &gt;= General!$D$7), "Unused", IF(CONCATENATE(C968:D968)="", "Required", IF(ISBLANK(C968), "Missing Source ID", IF(INDEX(Sources!$B$19:$B$1002, MATCH(C968, Sources!$C$19:$C$1002, 0))="Unused", "Source does not exist", IF(ISBLANK(D968), "Missing Post ID", IF(INDEX(Posts!$B$25:$B$1008, MATCH(D968, Posts!$D$25:$D$1008, 0))="Unused", "Post does not exist", "Valid"))))))</f>
        <v>Unused</v>
      </c>
      <c r="C968" s="193"/>
      <c r="D968" s="196"/>
    </row>
    <row r="969" ht="15.75" customHeight="1">
      <c r="B969" s="190" t="str">
        <f t="array" ref="B969">IF(OR(NOT($X$3="Pre-Defined"), ROW(B969) - ROW($B$10) &gt;= General!$D$7), "Unused", IF(CONCATENATE(C969:D969)="", "Required", IF(ISBLANK(C969), "Missing Source ID", IF(INDEX(Sources!$B$19:$B$1002, MATCH(C969, Sources!$C$19:$C$1002, 0))="Unused", "Source does not exist", IF(ISBLANK(D969), "Missing Post ID", IF(INDEX(Posts!$B$25:$B$1008, MATCH(D969, Posts!$D$25:$D$1008, 0))="Unused", "Post does not exist", "Valid"))))))</f>
        <v>Unused</v>
      </c>
      <c r="C969" s="212"/>
      <c r="D969" s="215"/>
    </row>
    <row r="970" ht="15.75" customHeight="1">
      <c r="B970" s="190" t="str">
        <f t="array" ref="B970">IF(OR(NOT($X$3="Pre-Defined"), ROW(B970) - ROW($B$10) &gt;= General!$D$7), "Unused", IF(CONCATENATE(C970:D970)="", "Required", IF(ISBLANK(C970), "Missing Source ID", IF(INDEX(Sources!$B$19:$B$1002, MATCH(C970, Sources!$C$19:$C$1002, 0))="Unused", "Source does not exist", IF(ISBLANK(D970), "Missing Post ID", IF(INDEX(Posts!$B$25:$B$1008, MATCH(D970, Posts!$D$25:$D$1008, 0))="Unused", "Post does not exist", "Valid"))))))</f>
        <v>Unused</v>
      </c>
      <c r="C970" s="193"/>
      <c r="D970" s="196"/>
    </row>
    <row r="971" ht="15.75" customHeight="1">
      <c r="B971" s="190" t="str">
        <f t="array" ref="B971">IF(OR(NOT($X$3="Pre-Defined"), ROW(B971) - ROW($B$10) &gt;= General!$D$7), "Unused", IF(CONCATENATE(C971:D971)="", "Required", IF(ISBLANK(C971), "Missing Source ID", IF(INDEX(Sources!$B$19:$B$1002, MATCH(C971, Sources!$C$19:$C$1002, 0))="Unused", "Source does not exist", IF(ISBLANK(D971), "Missing Post ID", IF(INDEX(Posts!$B$25:$B$1008, MATCH(D971, Posts!$D$25:$D$1008, 0))="Unused", "Post does not exist", "Valid"))))))</f>
        <v>Unused</v>
      </c>
      <c r="C971" s="212"/>
      <c r="D971" s="215"/>
    </row>
    <row r="972" ht="15.75" customHeight="1">
      <c r="B972" s="190" t="str">
        <f t="array" ref="B972">IF(OR(NOT($X$3="Pre-Defined"), ROW(B972) - ROW($B$10) &gt;= General!$D$7), "Unused", IF(CONCATENATE(C972:D972)="", "Required", IF(ISBLANK(C972), "Missing Source ID", IF(INDEX(Sources!$B$19:$B$1002, MATCH(C972, Sources!$C$19:$C$1002, 0))="Unused", "Source does not exist", IF(ISBLANK(D972), "Missing Post ID", IF(INDEX(Posts!$B$25:$B$1008, MATCH(D972, Posts!$D$25:$D$1008, 0))="Unused", "Post does not exist", "Valid"))))))</f>
        <v>Unused</v>
      </c>
      <c r="C972" s="193"/>
      <c r="D972" s="196"/>
    </row>
    <row r="973" ht="15.75" customHeight="1">
      <c r="B973" s="190" t="str">
        <f t="array" ref="B973">IF(OR(NOT($X$3="Pre-Defined"), ROW(B973) - ROW($B$10) &gt;= General!$D$7), "Unused", IF(CONCATENATE(C973:D973)="", "Required", IF(ISBLANK(C973), "Missing Source ID", IF(INDEX(Sources!$B$19:$B$1002, MATCH(C973, Sources!$C$19:$C$1002, 0))="Unused", "Source does not exist", IF(ISBLANK(D973), "Missing Post ID", IF(INDEX(Posts!$B$25:$B$1008, MATCH(D973, Posts!$D$25:$D$1008, 0))="Unused", "Post does not exist", "Valid"))))))</f>
        <v>Unused</v>
      </c>
      <c r="C973" s="212"/>
      <c r="D973" s="215"/>
    </row>
    <row r="974" ht="15.75" customHeight="1">
      <c r="B974" s="190" t="str">
        <f t="array" ref="B974">IF(OR(NOT($X$3="Pre-Defined"), ROW(B974) - ROW($B$10) &gt;= General!$D$7), "Unused", IF(CONCATENATE(C974:D974)="", "Required", IF(ISBLANK(C974), "Missing Source ID", IF(INDEX(Sources!$B$19:$B$1002, MATCH(C974, Sources!$C$19:$C$1002, 0))="Unused", "Source does not exist", IF(ISBLANK(D974), "Missing Post ID", IF(INDEX(Posts!$B$25:$B$1008, MATCH(D974, Posts!$D$25:$D$1008, 0))="Unused", "Post does not exist", "Valid"))))))</f>
        <v>Unused</v>
      </c>
      <c r="C974" s="193"/>
      <c r="D974" s="196"/>
    </row>
    <row r="975" ht="15.75" customHeight="1">
      <c r="B975" s="190" t="str">
        <f t="array" ref="B975">IF(OR(NOT($X$3="Pre-Defined"), ROW(B975) - ROW($B$10) &gt;= General!$D$7), "Unused", IF(CONCATENATE(C975:D975)="", "Required", IF(ISBLANK(C975), "Missing Source ID", IF(INDEX(Sources!$B$19:$B$1002, MATCH(C975, Sources!$C$19:$C$1002, 0))="Unused", "Source does not exist", IF(ISBLANK(D975), "Missing Post ID", IF(INDEX(Posts!$B$25:$B$1008, MATCH(D975, Posts!$D$25:$D$1008, 0))="Unused", "Post does not exist", "Valid"))))))</f>
        <v>Unused</v>
      </c>
      <c r="C975" s="212"/>
      <c r="D975" s="215"/>
    </row>
    <row r="976" ht="15.75" customHeight="1">
      <c r="B976" s="190" t="str">
        <f t="array" ref="B976">IF(OR(NOT($X$3="Pre-Defined"), ROW(B976) - ROW($B$10) &gt;= General!$D$7), "Unused", IF(CONCATENATE(C976:D976)="", "Required", IF(ISBLANK(C976), "Missing Source ID", IF(INDEX(Sources!$B$19:$B$1002, MATCH(C976, Sources!$C$19:$C$1002, 0))="Unused", "Source does not exist", IF(ISBLANK(D976), "Missing Post ID", IF(INDEX(Posts!$B$25:$B$1008, MATCH(D976, Posts!$D$25:$D$1008, 0))="Unused", "Post does not exist", "Valid"))))))</f>
        <v>Unused</v>
      </c>
      <c r="C976" s="193"/>
      <c r="D976" s="196"/>
    </row>
    <row r="977" ht="15.75" customHeight="1">
      <c r="B977" s="190" t="str">
        <f t="array" ref="B977">IF(OR(NOT($X$3="Pre-Defined"), ROW(B977) - ROW($B$10) &gt;= General!$D$7), "Unused", IF(CONCATENATE(C977:D977)="", "Required", IF(ISBLANK(C977), "Missing Source ID", IF(INDEX(Sources!$B$19:$B$1002, MATCH(C977, Sources!$C$19:$C$1002, 0))="Unused", "Source does not exist", IF(ISBLANK(D977), "Missing Post ID", IF(INDEX(Posts!$B$25:$B$1008, MATCH(D977, Posts!$D$25:$D$1008, 0))="Unused", "Post does not exist", "Valid"))))))</f>
        <v>Unused</v>
      </c>
      <c r="C977" s="212"/>
      <c r="D977" s="215"/>
    </row>
    <row r="978" ht="15.75" customHeight="1">
      <c r="B978" s="190" t="str">
        <f t="array" ref="B978">IF(OR(NOT($X$3="Pre-Defined"), ROW(B978) - ROW($B$10) &gt;= General!$D$7), "Unused", IF(CONCATENATE(C978:D978)="", "Required", IF(ISBLANK(C978), "Missing Source ID", IF(INDEX(Sources!$B$19:$B$1002, MATCH(C978, Sources!$C$19:$C$1002, 0))="Unused", "Source does not exist", IF(ISBLANK(D978), "Missing Post ID", IF(INDEX(Posts!$B$25:$B$1008, MATCH(D978, Posts!$D$25:$D$1008, 0))="Unused", "Post does not exist", "Valid"))))))</f>
        <v>Unused</v>
      </c>
      <c r="C978" s="193"/>
      <c r="D978" s="196"/>
    </row>
    <row r="979" ht="15.75" customHeight="1">
      <c r="B979" s="190" t="str">
        <f t="array" ref="B979">IF(OR(NOT($X$3="Pre-Defined"), ROW(B979) - ROW($B$10) &gt;= General!$D$7), "Unused", IF(CONCATENATE(C979:D979)="", "Required", IF(ISBLANK(C979), "Missing Source ID", IF(INDEX(Sources!$B$19:$B$1002, MATCH(C979, Sources!$C$19:$C$1002, 0))="Unused", "Source does not exist", IF(ISBLANK(D979), "Missing Post ID", IF(INDEX(Posts!$B$25:$B$1008, MATCH(D979, Posts!$D$25:$D$1008, 0))="Unused", "Post does not exist", "Valid"))))))</f>
        <v>Unused</v>
      </c>
      <c r="C979" s="212"/>
      <c r="D979" s="215"/>
    </row>
    <row r="980" ht="15.75" customHeight="1">
      <c r="B980" s="190" t="str">
        <f t="array" ref="B980">IF(OR(NOT($X$3="Pre-Defined"), ROW(B980) - ROW($B$10) &gt;= General!$D$7), "Unused", IF(CONCATENATE(C980:D980)="", "Required", IF(ISBLANK(C980), "Missing Source ID", IF(INDEX(Sources!$B$19:$B$1002, MATCH(C980, Sources!$C$19:$C$1002, 0))="Unused", "Source does not exist", IF(ISBLANK(D980), "Missing Post ID", IF(INDEX(Posts!$B$25:$B$1008, MATCH(D980, Posts!$D$25:$D$1008, 0))="Unused", "Post does not exist", "Valid"))))))</f>
        <v>Unused</v>
      </c>
      <c r="C980" s="193"/>
      <c r="D980" s="196"/>
    </row>
    <row r="981" ht="15.75" customHeight="1">
      <c r="B981" s="190" t="str">
        <f t="array" ref="B981">IF(OR(NOT($X$3="Pre-Defined"), ROW(B981) - ROW($B$10) &gt;= General!$D$7), "Unused", IF(CONCATENATE(C981:D981)="", "Required", IF(ISBLANK(C981), "Missing Source ID", IF(INDEX(Sources!$B$19:$B$1002, MATCH(C981, Sources!$C$19:$C$1002, 0))="Unused", "Source does not exist", IF(ISBLANK(D981), "Missing Post ID", IF(INDEX(Posts!$B$25:$B$1008, MATCH(D981, Posts!$D$25:$D$1008, 0))="Unused", "Post does not exist", "Valid"))))))</f>
        <v>Unused</v>
      </c>
      <c r="C981" s="212"/>
      <c r="D981" s="215"/>
    </row>
    <row r="982" ht="15.75" customHeight="1">
      <c r="B982" s="190" t="str">
        <f t="array" ref="B982">IF(OR(NOT($X$3="Pre-Defined"), ROW(B982) - ROW($B$10) &gt;= General!$D$7), "Unused", IF(CONCATENATE(C982:D982)="", "Required", IF(ISBLANK(C982), "Missing Source ID", IF(INDEX(Sources!$B$19:$B$1002, MATCH(C982, Sources!$C$19:$C$1002, 0))="Unused", "Source does not exist", IF(ISBLANK(D982), "Missing Post ID", IF(INDEX(Posts!$B$25:$B$1008, MATCH(D982, Posts!$D$25:$D$1008, 0))="Unused", "Post does not exist", "Valid"))))))</f>
        <v>Unused</v>
      </c>
      <c r="C982" s="193"/>
      <c r="D982" s="196"/>
    </row>
    <row r="983" ht="15.75" customHeight="1">
      <c r="B983" s="190" t="str">
        <f t="array" ref="B983">IF(OR(NOT($X$3="Pre-Defined"), ROW(B983) - ROW($B$10) &gt;= General!$D$7), "Unused", IF(CONCATENATE(C983:D983)="", "Required", IF(ISBLANK(C983), "Missing Source ID", IF(INDEX(Sources!$B$19:$B$1002, MATCH(C983, Sources!$C$19:$C$1002, 0))="Unused", "Source does not exist", IF(ISBLANK(D983), "Missing Post ID", IF(INDEX(Posts!$B$25:$B$1008, MATCH(D983, Posts!$D$25:$D$1008, 0))="Unused", "Post does not exist", "Valid"))))))</f>
        <v>Unused</v>
      </c>
      <c r="C983" s="212"/>
      <c r="D983" s="215"/>
    </row>
    <row r="984" ht="15.75" customHeight="1">
      <c r="B984" s="190" t="str">
        <f t="array" ref="B984">IF(OR(NOT($X$3="Pre-Defined"), ROW(B984) - ROW($B$10) &gt;= General!$D$7), "Unused", IF(CONCATENATE(C984:D984)="", "Required", IF(ISBLANK(C984), "Missing Source ID", IF(INDEX(Sources!$B$19:$B$1002, MATCH(C984, Sources!$C$19:$C$1002, 0))="Unused", "Source does not exist", IF(ISBLANK(D984), "Missing Post ID", IF(INDEX(Posts!$B$25:$B$1008, MATCH(D984, Posts!$D$25:$D$1008, 0))="Unused", "Post does not exist", "Valid"))))))</f>
        <v>Unused</v>
      </c>
      <c r="C984" s="193"/>
      <c r="D984" s="196"/>
    </row>
    <row r="985" ht="15.75" customHeight="1">
      <c r="B985" s="190" t="str">
        <f t="array" ref="B985">IF(OR(NOT($X$3="Pre-Defined"), ROW(B985) - ROW($B$10) &gt;= General!$D$7), "Unused", IF(CONCATENATE(C985:D985)="", "Required", IF(ISBLANK(C985), "Missing Source ID", IF(INDEX(Sources!$B$19:$B$1002, MATCH(C985, Sources!$C$19:$C$1002, 0))="Unused", "Source does not exist", IF(ISBLANK(D985), "Missing Post ID", IF(INDEX(Posts!$B$25:$B$1008, MATCH(D985, Posts!$D$25:$D$1008, 0))="Unused", "Post does not exist", "Valid"))))))</f>
        <v>Unused</v>
      </c>
      <c r="C985" s="212"/>
      <c r="D985" s="215"/>
    </row>
    <row r="986" ht="15.75" customHeight="1">
      <c r="B986" s="190" t="str">
        <f t="array" ref="B986">IF(OR(NOT($X$3="Pre-Defined"), ROW(B986) - ROW($B$10) &gt;= General!$D$7), "Unused", IF(CONCATENATE(C986:D986)="", "Required", IF(ISBLANK(C986), "Missing Source ID", IF(INDEX(Sources!$B$19:$B$1002, MATCH(C986, Sources!$C$19:$C$1002, 0))="Unused", "Source does not exist", IF(ISBLANK(D986), "Missing Post ID", IF(INDEX(Posts!$B$25:$B$1008, MATCH(D986, Posts!$D$25:$D$1008, 0))="Unused", "Post does not exist", "Valid"))))))</f>
        <v>Unused</v>
      </c>
      <c r="C986" s="193"/>
      <c r="D986" s="196"/>
    </row>
    <row r="987" ht="15.75" customHeight="1">
      <c r="B987" s="190" t="str">
        <f t="array" ref="B987">IF(OR(NOT($X$3="Pre-Defined"), ROW(B987) - ROW($B$10) &gt;= General!$D$7), "Unused", IF(CONCATENATE(C987:D987)="", "Required", IF(ISBLANK(C987), "Missing Source ID", IF(INDEX(Sources!$B$19:$B$1002, MATCH(C987, Sources!$C$19:$C$1002, 0))="Unused", "Source does not exist", IF(ISBLANK(D987), "Missing Post ID", IF(INDEX(Posts!$B$25:$B$1008, MATCH(D987, Posts!$D$25:$D$1008, 0))="Unused", "Post does not exist", "Valid"))))))</f>
        <v>Unused</v>
      </c>
      <c r="C987" s="212"/>
      <c r="D987" s="215"/>
    </row>
    <row r="988" ht="15.75" customHeight="1">
      <c r="B988" s="190" t="str">
        <f t="array" ref="B988">IF(OR(NOT($X$3="Pre-Defined"), ROW(B988) - ROW($B$10) &gt;= General!$D$7), "Unused", IF(CONCATENATE(C988:D988)="", "Required", IF(ISBLANK(C988), "Missing Source ID", IF(INDEX(Sources!$B$19:$B$1002, MATCH(C988, Sources!$C$19:$C$1002, 0))="Unused", "Source does not exist", IF(ISBLANK(D988), "Missing Post ID", IF(INDEX(Posts!$B$25:$B$1008, MATCH(D988, Posts!$D$25:$D$1008, 0))="Unused", "Post does not exist", "Valid"))))))</f>
        <v>Unused</v>
      </c>
      <c r="C988" s="193"/>
      <c r="D988" s="196"/>
    </row>
    <row r="989" ht="15.75" customHeight="1">
      <c r="B989" s="190" t="str">
        <f t="array" ref="B989">IF(OR(NOT($X$3="Pre-Defined"), ROW(B989) - ROW($B$10) &gt;= General!$D$7), "Unused", IF(CONCATENATE(C989:D989)="", "Required", IF(ISBLANK(C989), "Missing Source ID", IF(INDEX(Sources!$B$19:$B$1002, MATCH(C989, Sources!$C$19:$C$1002, 0))="Unused", "Source does not exist", IF(ISBLANK(D989), "Missing Post ID", IF(INDEX(Posts!$B$25:$B$1008, MATCH(D989, Posts!$D$25:$D$1008, 0))="Unused", "Post does not exist", "Valid"))))))</f>
        <v>Unused</v>
      </c>
      <c r="C989" s="212"/>
      <c r="D989" s="215"/>
    </row>
    <row r="990" ht="15.75" customHeight="1">
      <c r="B990" s="190" t="str">
        <f t="array" ref="B990">IF(OR(NOT($X$3="Pre-Defined"), ROW(B990) - ROW($B$10) &gt;= General!$D$7), "Unused", IF(CONCATENATE(C990:D990)="", "Required", IF(ISBLANK(C990), "Missing Source ID", IF(INDEX(Sources!$B$19:$B$1002, MATCH(C990, Sources!$C$19:$C$1002, 0))="Unused", "Source does not exist", IF(ISBLANK(D990), "Missing Post ID", IF(INDEX(Posts!$B$25:$B$1008, MATCH(D990, Posts!$D$25:$D$1008, 0))="Unused", "Post does not exist", "Valid"))))))</f>
        <v>Unused</v>
      </c>
      <c r="C990" s="193"/>
      <c r="D990" s="196"/>
    </row>
    <row r="991" ht="15.75" customHeight="1">
      <c r="B991" s="190" t="str">
        <f t="array" ref="B991">IF(OR(NOT($X$3="Pre-Defined"), ROW(B991) - ROW($B$10) &gt;= General!$D$7), "Unused", IF(CONCATENATE(C991:D991)="", "Required", IF(ISBLANK(C991), "Missing Source ID", IF(INDEX(Sources!$B$19:$B$1002, MATCH(C991, Sources!$C$19:$C$1002, 0))="Unused", "Source does not exist", IF(ISBLANK(D991), "Missing Post ID", IF(INDEX(Posts!$B$25:$B$1008, MATCH(D991, Posts!$D$25:$D$1008, 0))="Unused", "Post does not exist", "Valid"))))))</f>
        <v>Unused</v>
      </c>
      <c r="C991" s="212"/>
      <c r="D991" s="215"/>
    </row>
    <row r="992" ht="15.75" customHeight="1">
      <c r="B992" s="190" t="str">
        <f t="array" ref="B992">IF(OR(NOT($X$3="Pre-Defined"), ROW(B992) - ROW($B$10) &gt;= General!$D$7), "Unused", IF(CONCATENATE(C992:D992)="", "Required", IF(ISBLANK(C992), "Missing Source ID", IF(INDEX(Sources!$B$19:$B$1002, MATCH(C992, Sources!$C$19:$C$1002, 0))="Unused", "Source does not exist", IF(ISBLANK(D992), "Missing Post ID", IF(INDEX(Posts!$B$25:$B$1008, MATCH(D992, Posts!$D$25:$D$1008, 0))="Unused", "Post does not exist", "Valid"))))))</f>
        <v>Unused</v>
      </c>
      <c r="C992" s="193"/>
      <c r="D992" s="196"/>
    </row>
    <row r="993" ht="15.75" customHeight="1">
      <c r="B993" s="190" t="str">
        <f t="array" ref="B993">IF(OR(NOT($X$3="Pre-Defined"), ROW(B993) - ROW($B$10) &gt;= General!$D$7), "Unused", IF(CONCATENATE(C993:D993)="", "Required", IF(ISBLANK(C993), "Missing Source ID", IF(INDEX(Sources!$B$19:$B$1002, MATCH(C993, Sources!$C$19:$C$1002, 0))="Unused", "Source does not exist", IF(ISBLANK(D993), "Missing Post ID", IF(INDEX(Posts!$B$25:$B$1008, MATCH(D993, Posts!$D$25:$D$1008, 0))="Unused", "Post does not exist", "Valid"))))))</f>
        <v>Unused</v>
      </c>
      <c r="C993" s="212"/>
      <c r="D993" s="215"/>
    </row>
    <row r="994" ht="15.75" customHeight="1">
      <c r="B994" s="190" t="str">
        <f t="array" ref="B994">IF(OR(NOT($X$3="Pre-Defined"), ROW(B994) - ROW($B$10) &gt;= General!$D$7), "Unused", IF(CONCATENATE(C994:D994)="", "Required", IF(ISBLANK(C994), "Missing Source ID", IF(INDEX(Sources!$B$19:$B$1002, MATCH(C994, Sources!$C$19:$C$1002, 0))="Unused", "Source does not exist", IF(ISBLANK(D994), "Missing Post ID", IF(INDEX(Posts!$B$25:$B$1008, MATCH(D994, Posts!$D$25:$D$1008, 0))="Unused", "Post does not exist", "Valid"))))))</f>
        <v>Unused</v>
      </c>
      <c r="C994" s="193"/>
      <c r="D994" s="196"/>
    </row>
    <row r="995" ht="15.75" customHeight="1">
      <c r="B995" s="190" t="str">
        <f t="array" ref="B995">IF(OR(NOT($X$3="Pre-Defined"), ROW(B995) - ROW($B$10) &gt;= General!$D$7), "Unused", IF(CONCATENATE(C995:D995)="", "Required", IF(ISBLANK(C995), "Missing Source ID", IF(INDEX(Sources!$B$19:$B$1002, MATCH(C995, Sources!$C$19:$C$1002, 0))="Unused", "Source does not exist", IF(ISBLANK(D995), "Missing Post ID", IF(INDEX(Posts!$B$25:$B$1008, MATCH(D995, Posts!$D$25:$D$1008, 0))="Unused", "Post does not exist", "Valid"))))))</f>
        <v>Unused</v>
      </c>
      <c r="C995" s="212"/>
      <c r="D995" s="215"/>
    </row>
    <row r="996" ht="15.75" customHeight="1">
      <c r="B996" s="190" t="str">
        <f t="array" ref="B996">IF(OR(NOT($X$3="Pre-Defined"), ROW(B996) - ROW($B$10) &gt;= General!$D$7), "Unused", IF(CONCATENATE(C996:D996)="", "Required", IF(ISBLANK(C996), "Missing Source ID", IF(INDEX(Sources!$B$19:$B$1002, MATCH(C996, Sources!$C$19:$C$1002, 0))="Unused", "Source does not exist", IF(ISBLANK(D996), "Missing Post ID", IF(INDEX(Posts!$B$25:$B$1008, MATCH(D996, Posts!$D$25:$D$1008, 0))="Unused", "Post does not exist", "Valid"))))))</f>
        <v>Unused</v>
      </c>
      <c r="C996" s="193"/>
      <c r="D996" s="196"/>
    </row>
    <row r="997" ht="15.75" customHeight="1">
      <c r="B997" s="190" t="str">
        <f t="array" ref="B997">IF(OR(NOT($X$3="Pre-Defined"), ROW(B997) - ROW($B$10) &gt;= General!$D$7), "Unused", IF(CONCATENATE(C997:D997)="", "Required", IF(ISBLANK(C997), "Missing Source ID", IF(INDEX(Sources!$B$19:$B$1002, MATCH(C997, Sources!$C$19:$C$1002, 0))="Unused", "Source does not exist", IF(ISBLANK(D997), "Missing Post ID", IF(INDEX(Posts!$B$25:$B$1008, MATCH(D997, Posts!$D$25:$D$1008, 0))="Unused", "Post does not exist", "Valid"))))))</f>
        <v>Unused</v>
      </c>
      <c r="C997" s="212"/>
      <c r="D997" s="215"/>
    </row>
    <row r="998" ht="15.75" customHeight="1">
      <c r="B998" s="190" t="str">
        <f t="array" ref="B998">IF(OR(NOT($X$3="Pre-Defined"), ROW(B998) - ROW($B$10) &gt;= General!$D$7), "Unused", IF(CONCATENATE(C998:D998)="", "Required", IF(ISBLANK(C998), "Missing Source ID", IF(INDEX(Sources!$B$19:$B$1002, MATCH(C998, Sources!$C$19:$C$1002, 0))="Unused", "Source does not exist", IF(ISBLANK(D998), "Missing Post ID", IF(INDEX(Posts!$B$25:$B$1008, MATCH(D998, Posts!$D$25:$D$1008, 0))="Unused", "Post does not exist", "Valid"))))))</f>
        <v>Unused</v>
      </c>
      <c r="C998" s="193"/>
      <c r="D998" s="196"/>
    </row>
    <row r="999" ht="15.75" customHeight="1">
      <c r="B999" s="190" t="str">
        <f t="array" ref="B999">IF(OR(NOT($X$3="Pre-Defined"), ROW(B999) - ROW($B$10) &gt;= General!$D$7), "Unused", IF(CONCATENATE(C999:D999)="", "Required", IF(ISBLANK(C999), "Missing Source ID", IF(INDEX(Sources!$B$19:$B$1002, MATCH(C999, Sources!$C$19:$C$1002, 0))="Unused", "Source does not exist", IF(ISBLANK(D999), "Missing Post ID", IF(INDEX(Posts!$B$25:$B$1008, MATCH(D999, Posts!$D$25:$D$1008, 0))="Unused", "Post does not exist", "Valid"))))))</f>
        <v>Unused</v>
      </c>
      <c r="C999" s="212"/>
      <c r="D999" s="215"/>
    </row>
    <row r="1000" ht="15.75" customHeight="1">
      <c r="B1000" s="190" t="str">
        <f t="array" ref="B1000">IF(OR(NOT($X$3="Pre-Defined"), ROW(B1000) - ROW($B$10) &gt;= General!$D$7), "Unused", IF(CONCATENATE(C1000:D1000)="", "Required", IF(ISBLANK(C1000), "Missing Source ID", IF(INDEX(Sources!$B$19:$B$1002, MATCH(C1000, Sources!$C$19:$C$1002, 0))="Unused", "Source does not exist", IF(ISBLANK(D1000), "Missing Post ID", IF(INDEX(Posts!$B$25:$B$1008, MATCH(D1000, Posts!$D$25:$D$1008, 0))="Unused", "Post does not exist", "Valid"))))))</f>
        <v>Unused</v>
      </c>
      <c r="C1000" s="193"/>
      <c r="D1000" s="196"/>
    </row>
    <row r="1001" ht="15.75" customHeight="1"/>
  </sheetData>
  <mergeCells count="18">
    <mergeCell ref="X2:AA2"/>
    <mergeCell ref="X3:AA3"/>
    <mergeCell ref="X4:AA4"/>
    <mergeCell ref="X5:AA5"/>
    <mergeCell ref="B4:C4"/>
    <mergeCell ref="D4:G4"/>
    <mergeCell ref="E6:J6"/>
    <mergeCell ref="B8:B9"/>
    <mergeCell ref="C8:C9"/>
    <mergeCell ref="D8:D9"/>
    <mergeCell ref="F8:H12"/>
    <mergeCell ref="B2:C2"/>
    <mergeCell ref="D2:G2"/>
    <mergeCell ref="I2:L2"/>
    <mergeCell ref="B3:C3"/>
    <mergeCell ref="D3:G3"/>
    <mergeCell ref="I3:J3"/>
    <mergeCell ref="K3:L3"/>
  </mergeCells>
  <conditionalFormatting sqref="B6 B8:B1000">
    <cfRule type="cellIs" dxfId="0" priority="1" operator="equal">
      <formula>"Valid"</formula>
    </cfRule>
  </conditionalFormatting>
  <conditionalFormatting sqref="B6 B8:B1000">
    <cfRule type="cellIs" dxfId="5" priority="2" operator="equal">
      <formula>"Unused"</formula>
    </cfRule>
  </conditionalFormatting>
  <conditionalFormatting sqref="B6 B8:B1000">
    <cfRule type="expression" dxfId="11" priority="3">
      <formula>NOT(OR(B6="Valid",B6="Unused"))</formula>
    </cfRule>
  </conditionalFormatting>
  <conditionalFormatting sqref="C6 C8:D9">
    <cfRule type="expression" dxfId="6" priority="4">
      <formula>NOT($X$3="Pre-Defined")</formula>
    </cfRule>
  </conditionalFormatting>
  <conditionalFormatting sqref="C10:D1000">
    <cfRule type="expression" dxfId="25" priority="5">
      <formula>AND(MOD(ROW(C10), 2)=1,  OR(NOT($X$3="Pre-Defined"), ROW(C10)-ROW($C$10)&gt;=$X$4))</formula>
    </cfRule>
  </conditionalFormatting>
  <conditionalFormatting sqref="C10:D1000">
    <cfRule type="expression" dxfId="8" priority="6">
      <formula>AND(MOD(ROW(C10), 2)=0,  OR(NOT($X$3="Pre-Defined"), ROW(C10)-ROW($C$10)&gt;=$X$4))</formula>
    </cfRule>
  </conditionalFormatting>
  <conditionalFormatting sqref="D6">
    <cfRule type="expression" dxfId="25" priority="7">
      <formula>NOT($X$3="Pre-Defined")</formula>
    </cfRule>
  </conditionalFormatting>
  <printOptions/>
  <pageMargins bottom="0.75" footer="0.0" header="0.0" left="0.7" right="0.7" top="0.75"/>
  <pageSetup orientation="landscape"/>
  <drawing r:id="rId1"/>
</worksheet>
</file>